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Jan 26/Finance/"/>
    </mc:Choice>
  </mc:AlternateContent>
  <xr:revisionPtr revIDLastSave="0" documentId="8_{AABE033B-112F-AD4D-A210-ECFC77B723A6}" xr6:coauthVersionLast="47" xr6:coauthVersionMax="47" xr10:uidLastSave="{00000000-0000-0000-0000-000000000000}"/>
  <bookViews>
    <workbookView xWindow="760" yWindow="540" windowWidth="15020" windowHeight="15280" xr2:uid="{B6A30E21-C545-1549-8B0F-B00E84F8F3FE}"/>
  </bookViews>
  <sheets>
    <sheet name="Budget" sheetId="1" r:id="rId1"/>
    <sheet name="CIL" sheetId="2" r:id="rId2"/>
    <sheet name="Greenwa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7" i="2" l="1"/>
  <c r="F146" i="2"/>
  <c r="I18" i="3" l="1"/>
  <c r="B17" i="2"/>
  <c r="C50" i="1"/>
  <c r="C18" i="1"/>
  <c r="I13" i="3"/>
  <c r="I22" i="3" s="1"/>
  <c r="F119" i="2"/>
  <c r="F42" i="2"/>
  <c r="J18" i="1"/>
  <c r="J50" i="1"/>
  <c r="F94" i="2" l="1"/>
  <c r="F65" i="2"/>
  <c r="F64" i="2"/>
  <c r="B69" i="2"/>
  <c r="B70" i="2" s="1"/>
  <c r="F57" i="2"/>
  <c r="F53" i="2"/>
  <c r="B46" i="2"/>
  <c r="B47" i="2" s="1"/>
  <c r="F37" i="2"/>
  <c r="F26" i="2"/>
  <c r="F23" i="2"/>
  <c r="B150" i="2" l="1"/>
  <c r="D18" i="1"/>
  <c r="I50" i="1"/>
  <c r="E18" i="1"/>
  <c r="C80" i="1"/>
  <c r="E50" i="1"/>
  <c r="D50" i="1"/>
  <c r="C84" i="1" l="1"/>
  <c r="C81" i="1"/>
  <c r="C83" i="1" s="1"/>
</calcChain>
</file>

<file path=xl/sharedStrings.xml><?xml version="1.0" encoding="utf-8"?>
<sst xmlns="http://schemas.openxmlformats.org/spreadsheetml/2006/main" count="247" uniqueCount="206">
  <si>
    <t>Current Year</t>
  </si>
  <si>
    <t>Budget</t>
  </si>
  <si>
    <t>Actual</t>
  </si>
  <si>
    <t>Explanations</t>
  </si>
  <si>
    <t>To Date</t>
  </si>
  <si>
    <t>Receipts</t>
  </si>
  <si>
    <t>Precept</t>
  </si>
  <si>
    <t>Council Grant</t>
  </si>
  <si>
    <t>Allotments</t>
  </si>
  <si>
    <t>TOPS</t>
  </si>
  <si>
    <t>Bank Interest D/A</t>
  </si>
  <si>
    <t>Bank Interest CIL</t>
  </si>
  <si>
    <t>Bank Interest WH</t>
  </si>
  <si>
    <t>Donations &amp; Grants</t>
  </si>
  <si>
    <t>S106 monies</t>
  </si>
  <si>
    <t>Miscellaneous</t>
  </si>
  <si>
    <t>Total Income</t>
  </si>
  <si>
    <t>Payments net of VAT</t>
  </si>
  <si>
    <t>Clerk's Expenses</t>
  </si>
  <si>
    <t>Office &amp; Hall Hire</t>
  </si>
  <si>
    <t>Highways &amp; Lengthsman</t>
  </si>
  <si>
    <t>Repairs &amp; Maintenance</t>
  </si>
  <si>
    <t>Amenity</t>
  </si>
  <si>
    <t>Planter &amp; Misc Landscape</t>
  </si>
  <si>
    <t>PROW</t>
  </si>
  <si>
    <t>Playing Field</t>
  </si>
  <si>
    <t>Light Maintenance</t>
  </si>
  <si>
    <t>Light Energy</t>
  </si>
  <si>
    <t>Community Fund</t>
  </si>
  <si>
    <t>HMRC</t>
  </si>
  <si>
    <t>Allotments Awards</t>
  </si>
  <si>
    <t>Warm Hub</t>
  </si>
  <si>
    <t>Christmas Festivities</t>
  </si>
  <si>
    <t>Capital Expenditure</t>
  </si>
  <si>
    <t>Members Expenses</t>
  </si>
  <si>
    <t>Insurance</t>
  </si>
  <si>
    <t>Training</t>
  </si>
  <si>
    <t>Chairman's Allowance</t>
  </si>
  <si>
    <t>Special Projects</t>
  </si>
  <si>
    <t>Totals</t>
  </si>
  <si>
    <t>24-25</t>
  </si>
  <si>
    <t>Tax base analysis</t>
  </si>
  <si>
    <t>23-24</t>
  </si>
  <si>
    <t>Precept Requirement as agreed</t>
  </si>
  <si>
    <t>Precept to request for Stratford District Council</t>
  </si>
  <si>
    <t>Council tax base for Salford Parish</t>
  </si>
  <si>
    <t>Band "D" Council tax for the year</t>
  </si>
  <si>
    <t>Difference year to year Band D</t>
  </si>
  <si>
    <t>Difference per month Band D</t>
  </si>
  <si>
    <t>% increase for next year Band D</t>
  </si>
  <si>
    <t>CIL Monies</t>
  </si>
  <si>
    <t>18/03712/FUL Tothall Farm, Tothall Lane, Salford Priors</t>
  </si>
  <si>
    <t>received Nov 19</t>
  </si>
  <si>
    <t>18/03275/REM Land off School Rd, Salford Priors</t>
  </si>
  <si>
    <t>19/0266/FUL The Old Forge, Station Rd</t>
  </si>
  <si>
    <t>received Mar 20</t>
  </si>
  <si>
    <t>17/02475/FUL land at Evesham Rd</t>
  </si>
  <si>
    <t>18/03276/REM land at School Rd</t>
  </si>
  <si>
    <t>received Nov 21</t>
  </si>
  <si>
    <r>
      <rPr>
        <sz val="12"/>
        <color rgb="FF000000"/>
        <rFont val="Calibri"/>
        <family val="2"/>
        <scheme val="minor"/>
      </rPr>
      <t>20/00652/FUL</t>
    </r>
    <r>
      <rPr>
        <i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Pitchill House , Pitchill, Evesham, WR11 8SN</t>
    </r>
  </si>
  <si>
    <t>received Jun 21</t>
  </si>
  <si>
    <t>18/03276/REM  Land off School Road, School Road, Salford Priors</t>
  </si>
  <si>
    <t>received Jun 22</t>
  </si>
  <si>
    <t>22/00231/VARY Heath Cottage, Dunnington, B49 5NW</t>
  </si>
  <si>
    <t>received Nov 22</t>
  </si>
  <si>
    <t>21/03804/COUQ Wood Bevington Farm, Wood Bevington, Alcester
B49 5LX </t>
  </si>
  <si>
    <t>received Jun 23</t>
  </si>
  <si>
    <t>20/00422/COUQ Barn Adjacent To, Dunnington Lodge, Dunnington
Alcester, B49 5NU</t>
  </si>
  <si>
    <t>21/00837/FUL Barn Adjacent to Dunnington Lodge</t>
  </si>
  <si>
    <t>received Nov 23</t>
  </si>
  <si>
    <t>Total CIL Monies</t>
  </si>
  <si>
    <t>Budget for The Greenway</t>
  </si>
  <si>
    <t>Expenditure</t>
  </si>
  <si>
    <t>Wildwood Ecological Survey</t>
  </si>
  <si>
    <t>Total 21/22</t>
  </si>
  <si>
    <t>Permissive Path Agreement</t>
  </si>
  <si>
    <t>Hire of Hall - Mtg</t>
  </si>
  <si>
    <t>Total 22/23</t>
  </si>
  <si>
    <t>Solicitor Charges CIL Agreement Robert Lunn &amp; Lowth</t>
  </si>
  <si>
    <t>Stakes for Greenway</t>
  </si>
  <si>
    <t>Birketts Charges (Carol Ramsden)</t>
  </si>
  <si>
    <t>S38 Agreement</t>
  </si>
  <si>
    <t>PROW Clearance Works</t>
  </si>
  <si>
    <t>Hedgecutting</t>
  </si>
  <si>
    <t>Printing Costs</t>
  </si>
  <si>
    <t>Total 23/24</t>
  </si>
  <si>
    <t>Birketts Charges (Michael Corsham)</t>
  </si>
  <si>
    <t>Total</t>
  </si>
  <si>
    <t>Remaining Budget</t>
  </si>
  <si>
    <t>Budget for Traffic Calming</t>
  </si>
  <si>
    <t>Traffic Calming Measure Fees</t>
  </si>
  <si>
    <t>Total 20/21</t>
  </si>
  <si>
    <t>VAS</t>
  </si>
  <si>
    <t>Speed Watch Signage</t>
  </si>
  <si>
    <t>DTA Traffic Survey Fees</t>
  </si>
  <si>
    <t>DTA Traffic Management Fees</t>
  </si>
  <si>
    <t>20 is plenty signage</t>
  </si>
  <si>
    <t>DTA Road Safety Audit report</t>
  </si>
  <si>
    <t>Fencing at Tothall Lane</t>
  </si>
  <si>
    <t>Feasability Design Study</t>
  </si>
  <si>
    <t>Traffic Calming Scheme Works</t>
  </si>
  <si>
    <t>General CIL Expenditure</t>
  </si>
  <si>
    <t>Remember When Telephone Kiosk - Deposit</t>
  </si>
  <si>
    <t>Cone kit - Dunnington School</t>
  </si>
  <si>
    <t>Parking Buddies - Dunnington School</t>
  </si>
  <si>
    <t>Delivery - Telephone Kiosk</t>
  </si>
  <si>
    <t>Glo Electrics - Electrical Supply</t>
  </si>
  <si>
    <t>Tothall Lane Fence Rail</t>
  </si>
  <si>
    <t>Defib Installation</t>
  </si>
  <si>
    <t>National Grid Electrical Supply</t>
  </si>
  <si>
    <t>AED Responder Kit</t>
  </si>
  <si>
    <t>Cabinet Works</t>
  </si>
  <si>
    <t>Defib &amp; cabinet</t>
  </si>
  <si>
    <t>Concrete Floor - kiosk Abbots Salford</t>
  </si>
  <si>
    <t>Defib Works - Glo Electrics</t>
  </si>
  <si>
    <t>Defib Responder kit</t>
  </si>
  <si>
    <t>St Matthews Church Donation</t>
  </si>
  <si>
    <t>Land &amp; Property Searches</t>
  </si>
  <si>
    <t>Fuse Spur - TOPs</t>
  </si>
  <si>
    <t>Remember When Telephone Kiosk - Final Payment</t>
  </si>
  <si>
    <t>Fire Alarm System</t>
  </si>
  <si>
    <t>Lifevac Wall Mounted kits x 6</t>
  </si>
  <si>
    <t>Coronation benches x 5</t>
  </si>
  <si>
    <t>Aqua Roofing</t>
  </si>
  <si>
    <t>Plaques for coronation benches</t>
  </si>
  <si>
    <t>Memorial Hall Solar Panel Deposit</t>
  </si>
  <si>
    <t>TOPs security light</t>
  </si>
  <si>
    <t>TOPs repair works</t>
  </si>
  <si>
    <t>Village Sign</t>
  </si>
  <si>
    <t>Total 24/25</t>
  </si>
  <si>
    <t>Total Remaining CIL monies</t>
  </si>
  <si>
    <t>Clerk's Salary inc 
pension &amp; HMRC</t>
  </si>
  <si>
    <t>Clerk's Pension - PC</t>
  </si>
  <si>
    <t>Administration/Subs &amp; Fees</t>
  </si>
  <si>
    <t>Ridsdale Close streetlight repair</t>
  </si>
  <si>
    <t>Defib Energy A. Salford</t>
  </si>
  <si>
    <t>additional tree</t>
  </si>
  <si>
    <t>VE Day Celebrations</t>
  </si>
  <si>
    <t>NDP</t>
  </si>
  <si>
    <t>Decorative bin to Memorial Garden</t>
  </si>
  <si>
    <t>Bank Interest Greenway</t>
  </si>
  <si>
    <t>Memorial Hall Solar Panel Balance</t>
  </si>
  <si>
    <t>Feasability study School Rd for verges</t>
  </si>
  <si>
    <t>Noticeboard - Rushford</t>
  </si>
  <si>
    <t>Defib Hoop Bar Mount - Rushford</t>
  </si>
  <si>
    <t>Pillar for Defib Electricity</t>
  </si>
  <si>
    <t>New bin - by Willow Park</t>
  </si>
  <si>
    <t>National Grid Electrical Supply - Rushford</t>
  </si>
  <si>
    <t>Defib Cabinet &amp; Defib</t>
  </si>
  <si>
    <t>Installation of 5 x coronation benches</t>
  </si>
  <si>
    <t>Installation of new noticeboard - Rushford</t>
  </si>
  <si>
    <t>Concrete for footings &amp; power supply - Rushford</t>
  </si>
  <si>
    <t>3 x streetlights - School Rd</t>
  </si>
  <si>
    <t>New seating - TOPs</t>
  </si>
  <si>
    <t>CIL Grant Received 10.02.25</t>
  </si>
  <si>
    <t>Stratford District Council CIL Grant Funding for Greenway Project</t>
  </si>
  <si>
    <t>Limebridge Rural Services</t>
  </si>
  <si>
    <t>PROW Clearance &amp; hedge cutting works</t>
  </si>
  <si>
    <t>Supply &amp; erect stockproof fencing AL17</t>
  </si>
  <si>
    <t>Supply &amp; erect square posts with 3 rails &amp; stock
proof netting approx 412m</t>
  </si>
  <si>
    <t>Supply &amp; erect square posts with 3 rails &amp; stock
proof netting approx 320m</t>
  </si>
  <si>
    <t>Erect 2 x metal gates on posts
Supply &amp; erect wooden vehicle access gate
Supply &amp; erect wooden pedestrian access gate
Supply &amp; erect wooden 12ft gate</t>
  </si>
  <si>
    <t>Birketts</t>
  </si>
  <si>
    <t>Professional Charges</t>
  </si>
  <si>
    <t>20.02.25</t>
  </si>
  <si>
    <t>24.02.25</t>
  </si>
  <si>
    <t>03.03.25</t>
  </si>
  <si>
    <t>Remaining Funds</t>
  </si>
  <si>
    <t>Salford Priors Parish Council Budget 2025-26</t>
  </si>
  <si>
    <t>2025-26</t>
  </si>
  <si>
    <t>Warm Hub Grant</t>
  </si>
  <si>
    <t>PROW monies</t>
  </si>
  <si>
    <t>Local Council Protection Compliance Data Toolkit</t>
  </si>
  <si>
    <t>Purchase of 4 x laptops</t>
  </si>
  <si>
    <t>Replacement VAS</t>
  </si>
  <si>
    <t>Post &amp; Rail Fencing Permissive Right of Way</t>
  </si>
  <si>
    <t>Toilet Refurbishment Grant - First Instalment - Memorial Hall</t>
  </si>
  <si>
    <t>Lighting Upgrade - Dunnington Baptist Church</t>
  </si>
  <si>
    <t>Electrical Works Upgrade - Parish Office</t>
  </si>
  <si>
    <t>Covid Commemorative Bench</t>
  </si>
  <si>
    <t>Plaque for Commemorative Bench</t>
  </si>
  <si>
    <t>Commemorative Bench Installation Works</t>
  </si>
  <si>
    <t>10.07.25</t>
  </si>
  <si>
    <t>08.09.25</t>
  </si>
  <si>
    <t>Disbursement</t>
  </si>
  <si>
    <t>24/00703/FUL Station House, Broom</t>
  </si>
  <si>
    <t>received Jun 25</t>
  </si>
  <si>
    <t>26/27</t>
  </si>
  <si>
    <t>15.09.25</t>
  </si>
  <si>
    <t>Construction of Ramp</t>
  </si>
  <si>
    <t>Office Painting Costs</t>
  </si>
  <si>
    <t>Paint</t>
  </si>
  <si>
    <t>Portable audio equipment</t>
  </si>
  <si>
    <t>Office Refurbishment - new flooring</t>
  </si>
  <si>
    <t xml:space="preserve">Relating to 24/00703/FUL, Station House, Broom </t>
  </si>
  <si>
    <t>Increased watering due to weather conditions</t>
  </si>
  <si>
    <t>Vandalism</t>
  </si>
  <si>
    <t>Inc in NI contributions</t>
  </si>
  <si>
    <t>Supply &amp; installation of tree socket Rushford</t>
  </si>
  <si>
    <t>50% payment of new office door</t>
  </si>
  <si>
    <t>Church Heating Donation</t>
  </si>
  <si>
    <t>Toilet Refurbishment Grant - Second Instalment - Memorial Hall</t>
  </si>
  <si>
    <t>Warwickshire County Council Survey/Draw up proposals School Rd</t>
  </si>
  <si>
    <t>Warwickshire County Council Remedial Works School Rd</t>
  </si>
  <si>
    <t>New Planter - St Matthews Close</t>
  </si>
  <si>
    <t>received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</si>
</sst>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505AE4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505AE4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2" fontId="0" fillId="0" borderId="1" xfId="0" applyNumberForma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14" fillId="0" borderId="1" xfId="0" applyNumberFormat="1" applyFont="1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  <xf numFmtId="10" fontId="4" fillId="0" borderId="1" xfId="0" applyNumberFormat="1" applyFont="1" applyBorder="1"/>
    <xf numFmtId="10" fontId="1" fillId="0" borderId="1" xfId="0" applyNumberFormat="1" applyFont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5" borderId="1" xfId="0" applyNumberFormat="1" applyFill="1" applyBorder="1"/>
    <xf numFmtId="3" fontId="0" fillId="7" borderId="1" xfId="0" applyNumberFormat="1" applyFill="1" applyBorder="1"/>
    <xf numFmtId="0" fontId="0" fillId="5" borderId="1" xfId="0" applyFill="1" applyBorder="1"/>
    <xf numFmtId="164" fontId="0" fillId="7" borderId="1" xfId="0" applyNumberFormat="1" applyFill="1" applyBorder="1"/>
    <xf numFmtId="2" fontId="12" fillId="0" borderId="0" xfId="0" applyNumberFormat="1" applyFont="1"/>
    <xf numFmtId="2" fontId="0" fillId="5" borderId="1" xfId="0" applyNumberFormat="1" applyFill="1" applyBorder="1"/>
    <xf numFmtId="0" fontId="0" fillId="7" borderId="1" xfId="0" applyFill="1" applyBorder="1"/>
    <xf numFmtId="10" fontId="0" fillId="5" borderId="1" xfId="0" applyNumberFormat="1" applyFill="1" applyBorder="1"/>
    <xf numFmtId="2" fontId="3" fillId="0" borderId="5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0" xfId="0" applyFont="1"/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wrapText="1"/>
    </xf>
    <xf numFmtId="0" fontId="10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2" fillId="0" borderId="0" xfId="0" applyNumberFormat="1" applyFont="1"/>
    <xf numFmtId="0" fontId="0" fillId="0" borderId="21" xfId="0" applyBorder="1"/>
    <xf numFmtId="0" fontId="0" fillId="0" borderId="25" xfId="0" applyBorder="1"/>
    <xf numFmtId="0" fontId="1" fillId="0" borderId="21" xfId="0" applyFont="1" applyBorder="1"/>
    <xf numFmtId="0" fontId="10" fillId="0" borderId="31" xfId="0" applyFont="1" applyBorder="1"/>
    <xf numFmtId="0" fontId="0" fillId="0" borderId="33" xfId="0" applyBorder="1"/>
    <xf numFmtId="0" fontId="18" fillId="0" borderId="28" xfId="0" applyFont="1" applyBorder="1" applyAlignment="1">
      <alignment horizontal="center"/>
    </xf>
    <xf numFmtId="0" fontId="10" fillId="0" borderId="33" xfId="0" applyFont="1" applyBorder="1"/>
    <xf numFmtId="0" fontId="1" fillId="0" borderId="1" xfId="0" applyFont="1" applyBorder="1"/>
    <xf numFmtId="0" fontId="0" fillId="0" borderId="30" xfId="0" applyBorder="1"/>
    <xf numFmtId="0" fontId="19" fillId="0" borderId="1" xfId="0" applyFont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1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2" fontId="1" fillId="0" borderId="5" xfId="0" applyNumberFormat="1" applyFont="1" applyBorder="1"/>
    <xf numFmtId="4" fontId="0" fillId="0" borderId="1" xfId="0" applyNumberFormat="1" applyBorder="1"/>
    <xf numFmtId="2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center"/>
    </xf>
    <xf numFmtId="2" fontId="6" fillId="0" borderId="1" xfId="0" applyNumberFormat="1" applyFont="1" applyBorder="1" applyAlignment="1">
      <alignment horizontal="right"/>
    </xf>
    <xf numFmtId="0" fontId="0" fillId="0" borderId="5" xfId="0" applyBorder="1"/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0" fillId="6" borderId="1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2" fontId="9" fillId="0" borderId="2" xfId="0" applyNumberFormat="1" applyFont="1" applyBorder="1"/>
    <xf numFmtId="2" fontId="9" fillId="0" borderId="3" xfId="0" applyNumberFormat="1" applyFont="1" applyBorder="1"/>
    <xf numFmtId="2" fontId="9" fillId="0" borderId="4" xfId="0" applyNumberFormat="1" applyFont="1" applyBorder="1"/>
    <xf numFmtId="2" fontId="10" fillId="0" borderId="17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17" fontId="18" fillId="0" borderId="28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17" fontId="0" fillId="0" borderId="0" xfId="0" applyNumberFormat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10" fillId="0" borderId="24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0" fillId="0" borderId="17" xfId="0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17" fontId="0" fillId="0" borderId="34" xfId="0" applyNumberFormat="1" applyBorder="1" applyAlignment="1">
      <alignment horizontal="center"/>
    </xf>
    <xf numFmtId="17" fontId="0" fillId="0" borderId="35" xfId="0" applyNumberForma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3EF-92D8-1B44-B74F-F7E125844EF9}">
  <dimension ref="A1:K84"/>
  <sheetViews>
    <sheetView tabSelected="1" topLeftCell="A16" workbookViewId="0">
      <selection activeCell="D49" sqref="D49"/>
    </sheetView>
  </sheetViews>
  <sheetFormatPr baseColWidth="10" defaultColWidth="11" defaultRowHeight="16" x14ac:dyDescent="0.2"/>
  <cols>
    <col min="5" max="5" width="12" customWidth="1"/>
    <col min="9" max="10" width="14.33203125" customWidth="1"/>
  </cols>
  <sheetData>
    <row r="1" spans="1:10" x14ac:dyDescent="0.2">
      <c r="A1" s="125" t="s">
        <v>168</v>
      </c>
      <c r="B1" s="125"/>
      <c r="C1" s="125"/>
      <c r="D1" s="125"/>
      <c r="E1" s="125"/>
      <c r="F1" s="125"/>
      <c r="G1" s="125"/>
      <c r="H1" s="125"/>
      <c r="I1" s="125"/>
      <c r="J1" s="79"/>
    </row>
    <row r="2" spans="1:10" x14ac:dyDescent="0.2">
      <c r="C2" s="126" t="s">
        <v>0</v>
      </c>
      <c r="D2" s="126"/>
      <c r="E2" s="126"/>
      <c r="F2" s="99"/>
      <c r="G2" s="134"/>
      <c r="H2" s="134"/>
      <c r="I2" s="100"/>
      <c r="J2" s="71"/>
    </row>
    <row r="3" spans="1:10" x14ac:dyDescent="0.2">
      <c r="C3" s="71" t="s">
        <v>1</v>
      </c>
      <c r="D3" s="1" t="s">
        <v>2</v>
      </c>
      <c r="E3" s="2"/>
      <c r="F3" s="127" t="s">
        <v>3</v>
      </c>
      <c r="G3" s="128"/>
      <c r="H3" s="128"/>
      <c r="I3" s="129"/>
      <c r="J3" s="82" t="s">
        <v>187</v>
      </c>
    </row>
    <row r="4" spans="1:10" x14ac:dyDescent="0.2">
      <c r="C4" s="71" t="s">
        <v>169</v>
      </c>
      <c r="D4" s="1" t="s">
        <v>4</v>
      </c>
      <c r="E4" s="80"/>
      <c r="F4" s="131"/>
      <c r="G4" s="132"/>
      <c r="H4" s="132"/>
      <c r="I4" s="133"/>
      <c r="J4" s="3"/>
    </row>
    <row r="5" spans="1:10" x14ac:dyDescent="0.2">
      <c r="A5" s="130" t="s">
        <v>5</v>
      </c>
      <c r="B5" s="130"/>
      <c r="C5" s="4"/>
      <c r="D5" s="5"/>
      <c r="E5" s="6"/>
      <c r="F5" s="115"/>
      <c r="G5" s="116"/>
      <c r="H5" s="116"/>
      <c r="I5" s="117"/>
      <c r="J5" s="6"/>
    </row>
    <row r="6" spans="1:10" x14ac:dyDescent="0.2">
      <c r="A6" s="118" t="s">
        <v>6</v>
      </c>
      <c r="B6" s="118"/>
      <c r="C6" s="4">
        <v>84000</v>
      </c>
      <c r="D6" s="8">
        <v>84000</v>
      </c>
      <c r="E6" s="9"/>
      <c r="F6" s="115"/>
      <c r="G6" s="116"/>
      <c r="H6" s="116"/>
      <c r="I6" s="117"/>
      <c r="J6" s="4"/>
    </row>
    <row r="7" spans="1:10" x14ac:dyDescent="0.2">
      <c r="A7" s="118" t="s">
        <v>7</v>
      </c>
      <c r="B7" s="118"/>
      <c r="C7" s="4">
        <v>2000</v>
      </c>
      <c r="D7" s="8">
        <v>2500</v>
      </c>
      <c r="E7" s="10"/>
      <c r="F7" s="115"/>
      <c r="G7" s="116"/>
      <c r="H7" s="116"/>
      <c r="I7" s="117"/>
      <c r="J7" s="4"/>
    </row>
    <row r="8" spans="1:10" x14ac:dyDescent="0.2">
      <c r="A8" s="118" t="s">
        <v>8</v>
      </c>
      <c r="B8" s="118"/>
      <c r="C8" s="4">
        <v>1400</v>
      </c>
      <c r="D8" s="8">
        <v>1237</v>
      </c>
      <c r="E8" s="9"/>
      <c r="F8" s="115"/>
      <c r="G8" s="116"/>
      <c r="H8" s="116"/>
      <c r="I8" s="117"/>
      <c r="J8" s="4"/>
    </row>
    <row r="9" spans="1:10" x14ac:dyDescent="0.2">
      <c r="A9" s="118" t="s">
        <v>9</v>
      </c>
      <c r="B9" s="118"/>
      <c r="C9" s="4"/>
      <c r="D9" s="8"/>
      <c r="E9" s="10"/>
      <c r="F9" s="115"/>
      <c r="G9" s="116"/>
      <c r="H9" s="116"/>
      <c r="I9" s="117"/>
      <c r="J9" s="4"/>
    </row>
    <row r="10" spans="1:10" x14ac:dyDescent="0.2">
      <c r="A10" s="118" t="s">
        <v>10</v>
      </c>
      <c r="B10" s="118"/>
      <c r="C10" s="4">
        <v>750</v>
      </c>
      <c r="D10" s="8">
        <v>408</v>
      </c>
      <c r="E10" s="10"/>
      <c r="F10" s="115"/>
      <c r="G10" s="116"/>
      <c r="H10" s="116"/>
      <c r="I10" s="117"/>
      <c r="J10" s="4"/>
    </row>
    <row r="11" spans="1:10" x14ac:dyDescent="0.2">
      <c r="A11" s="124" t="s">
        <v>140</v>
      </c>
      <c r="B11" s="121"/>
      <c r="C11" s="4">
        <v>1500</v>
      </c>
      <c r="D11" s="8">
        <v>1679</v>
      </c>
      <c r="E11" s="10"/>
      <c r="F11" s="115"/>
      <c r="G11" s="116"/>
      <c r="H11" s="116"/>
      <c r="I11" s="117"/>
      <c r="J11" s="4"/>
    </row>
    <row r="12" spans="1:10" x14ac:dyDescent="0.2">
      <c r="A12" s="124" t="s">
        <v>11</v>
      </c>
      <c r="B12" s="121"/>
      <c r="C12" s="4">
        <v>2500</v>
      </c>
      <c r="D12" s="39">
        <v>1287</v>
      </c>
      <c r="E12" s="83"/>
      <c r="F12" s="115"/>
      <c r="G12" s="116"/>
      <c r="H12" s="116"/>
      <c r="I12" s="117"/>
      <c r="J12" s="4"/>
    </row>
    <row r="13" spans="1:10" x14ac:dyDescent="0.2">
      <c r="A13" s="124" t="s">
        <v>12</v>
      </c>
      <c r="B13" s="121"/>
      <c r="C13" s="4">
        <v>30</v>
      </c>
      <c r="D13" s="8">
        <v>23</v>
      </c>
      <c r="E13" s="9"/>
      <c r="F13" s="115"/>
      <c r="G13" s="116"/>
      <c r="H13" s="116"/>
      <c r="I13" s="117"/>
      <c r="J13" s="4"/>
    </row>
    <row r="14" spans="1:10" x14ac:dyDescent="0.2">
      <c r="A14" s="124" t="s">
        <v>13</v>
      </c>
      <c r="B14" s="121"/>
      <c r="C14" s="7">
        <v>0</v>
      </c>
      <c r="D14" s="8">
        <v>906</v>
      </c>
      <c r="E14" s="10"/>
      <c r="F14" s="108" t="s">
        <v>170</v>
      </c>
      <c r="G14" s="109"/>
      <c r="H14" s="109"/>
      <c r="I14" s="110"/>
      <c r="J14" s="9"/>
    </row>
    <row r="15" spans="1:10" x14ac:dyDescent="0.2">
      <c r="A15" s="124" t="s">
        <v>14</v>
      </c>
      <c r="B15" s="121"/>
      <c r="C15" s="7">
        <v>0</v>
      </c>
      <c r="D15" s="8">
        <v>598</v>
      </c>
      <c r="E15" s="10"/>
      <c r="F15" s="108" t="s">
        <v>171</v>
      </c>
      <c r="G15" s="109"/>
      <c r="H15" s="109"/>
      <c r="I15" s="110"/>
      <c r="J15" s="9"/>
    </row>
    <row r="16" spans="1:10" x14ac:dyDescent="0.2">
      <c r="A16" s="134" t="s">
        <v>50</v>
      </c>
      <c r="B16" s="134"/>
      <c r="C16" s="89">
        <v>0</v>
      </c>
      <c r="D16" s="8">
        <v>3000</v>
      </c>
      <c r="E16" s="10"/>
      <c r="F16" s="108" t="s">
        <v>194</v>
      </c>
      <c r="G16" s="109"/>
      <c r="H16" s="109"/>
      <c r="I16" s="110"/>
      <c r="J16" s="9"/>
    </row>
    <row r="17" spans="1:10" x14ac:dyDescent="0.2">
      <c r="A17" s="124" t="s">
        <v>15</v>
      </c>
      <c r="B17" s="121"/>
      <c r="C17" s="7">
        <v>0</v>
      </c>
      <c r="D17" s="8"/>
      <c r="E17" s="10"/>
      <c r="F17" s="108"/>
      <c r="G17" s="109"/>
      <c r="H17" s="109"/>
      <c r="I17" s="110"/>
      <c r="J17" s="9"/>
    </row>
    <row r="18" spans="1:10" x14ac:dyDescent="0.2">
      <c r="A18" s="135" t="s">
        <v>16</v>
      </c>
      <c r="B18" s="136"/>
      <c r="C18" s="12">
        <f>SUM(C6:C17)</f>
        <v>92180</v>
      </c>
      <c r="D18" s="13">
        <f>SUM(D6:D17)</f>
        <v>95638</v>
      </c>
      <c r="E18" s="14">
        <f>SUM(E6:E17)</f>
        <v>0</v>
      </c>
      <c r="F18" s="140"/>
      <c r="G18" s="141"/>
      <c r="H18" s="141"/>
      <c r="I18" s="142"/>
      <c r="J18" s="14">
        <f>SUM(J5:J17)</f>
        <v>0</v>
      </c>
    </row>
    <row r="19" spans="1:10" x14ac:dyDescent="0.2">
      <c r="A19" s="99"/>
      <c r="B19" s="100"/>
      <c r="C19" s="7"/>
      <c r="D19" s="8"/>
      <c r="E19" s="11"/>
      <c r="F19" s="140"/>
      <c r="G19" s="141"/>
      <c r="H19" s="141"/>
      <c r="I19" s="142"/>
      <c r="J19" s="14"/>
    </row>
    <row r="20" spans="1:10" x14ac:dyDescent="0.2">
      <c r="A20" s="101" t="s">
        <v>17</v>
      </c>
      <c r="B20" s="101"/>
      <c r="C20" s="7"/>
      <c r="D20" s="8"/>
      <c r="E20" s="11"/>
      <c r="F20" s="140"/>
      <c r="G20" s="141"/>
      <c r="H20" s="141"/>
      <c r="I20" s="142"/>
      <c r="J20" s="14"/>
    </row>
    <row r="21" spans="1:10" ht="35" customHeight="1" x14ac:dyDescent="0.2">
      <c r="A21" s="102" t="s">
        <v>131</v>
      </c>
      <c r="B21" s="103"/>
      <c r="C21" s="85">
        <v>18000</v>
      </c>
      <c r="D21" s="16">
        <v>13424</v>
      </c>
      <c r="E21" s="17"/>
      <c r="F21" s="93"/>
      <c r="G21" s="94"/>
      <c r="H21" s="94"/>
      <c r="I21" s="95"/>
      <c r="J21" s="4"/>
    </row>
    <row r="22" spans="1:10" x14ac:dyDescent="0.2">
      <c r="A22" s="104" t="s">
        <v>132</v>
      </c>
      <c r="B22" s="104"/>
      <c r="C22" s="86">
        <v>1500</v>
      </c>
      <c r="D22" s="8">
        <v>1062</v>
      </c>
      <c r="E22" s="10"/>
      <c r="F22" s="96"/>
      <c r="G22" s="97"/>
      <c r="H22" s="97"/>
      <c r="I22" s="98"/>
      <c r="J22" s="4"/>
    </row>
    <row r="23" spans="1:10" x14ac:dyDescent="0.2">
      <c r="A23" s="104" t="s">
        <v>18</v>
      </c>
      <c r="B23" s="104"/>
      <c r="C23" s="86">
        <v>1000</v>
      </c>
      <c r="D23" s="8">
        <v>530</v>
      </c>
      <c r="E23" s="9"/>
      <c r="F23" s="96"/>
      <c r="G23" s="97"/>
      <c r="H23" s="97"/>
      <c r="I23" s="98"/>
      <c r="J23" s="4"/>
    </row>
    <row r="24" spans="1:10" x14ac:dyDescent="0.2">
      <c r="A24" s="104" t="s">
        <v>133</v>
      </c>
      <c r="B24" s="104"/>
      <c r="C24" s="86">
        <v>5000</v>
      </c>
      <c r="D24" s="8">
        <v>4934</v>
      </c>
      <c r="E24" s="9"/>
      <c r="F24" s="96"/>
      <c r="G24" s="97"/>
      <c r="H24" s="97"/>
      <c r="I24" s="98"/>
      <c r="J24" s="4"/>
    </row>
    <row r="25" spans="1:10" x14ac:dyDescent="0.2">
      <c r="A25" s="104" t="s">
        <v>19</v>
      </c>
      <c r="B25" s="104"/>
      <c r="C25" s="86">
        <v>2000</v>
      </c>
      <c r="D25" s="8">
        <v>1405</v>
      </c>
      <c r="E25" s="9"/>
      <c r="F25" s="96"/>
      <c r="G25" s="97"/>
      <c r="H25" s="97"/>
      <c r="I25" s="98"/>
      <c r="J25" s="4"/>
    </row>
    <row r="26" spans="1:10" ht="18" customHeight="1" x14ac:dyDescent="0.2">
      <c r="A26" s="103" t="s">
        <v>20</v>
      </c>
      <c r="B26" s="103"/>
      <c r="C26" s="86">
        <v>1500</v>
      </c>
      <c r="D26" s="16">
        <v>681</v>
      </c>
      <c r="E26" s="18"/>
      <c r="F26" s="96"/>
      <c r="G26" s="97"/>
      <c r="H26" s="97"/>
      <c r="I26" s="98"/>
      <c r="J26" s="4"/>
    </row>
    <row r="27" spans="1:10" x14ac:dyDescent="0.2">
      <c r="A27" s="103" t="s">
        <v>21</v>
      </c>
      <c r="B27" s="103"/>
      <c r="C27" s="86">
        <v>5000</v>
      </c>
      <c r="D27" s="16">
        <v>4487</v>
      </c>
      <c r="E27" s="18"/>
      <c r="F27" s="96"/>
      <c r="G27" s="97"/>
      <c r="H27" s="97"/>
      <c r="I27" s="98"/>
      <c r="J27" s="4"/>
    </row>
    <row r="28" spans="1:10" x14ac:dyDescent="0.2">
      <c r="A28" s="91" t="s">
        <v>22</v>
      </c>
      <c r="B28" s="92"/>
      <c r="C28" s="86">
        <v>11000</v>
      </c>
      <c r="D28" s="16">
        <v>10015</v>
      </c>
      <c r="E28" s="18"/>
      <c r="F28" s="96"/>
      <c r="G28" s="97"/>
      <c r="H28" s="97"/>
      <c r="I28" s="98"/>
      <c r="J28" s="4"/>
    </row>
    <row r="29" spans="1:10" x14ac:dyDescent="0.2">
      <c r="A29" s="104" t="s">
        <v>23</v>
      </c>
      <c r="B29" s="104"/>
      <c r="C29" s="86">
        <v>8000</v>
      </c>
      <c r="D29" s="10">
        <v>9865</v>
      </c>
      <c r="E29" s="9"/>
      <c r="F29" s="96" t="s">
        <v>195</v>
      </c>
      <c r="G29" s="97"/>
      <c r="H29" s="97"/>
      <c r="I29" s="98"/>
      <c r="J29" s="4"/>
    </row>
    <row r="30" spans="1:10" x14ac:dyDescent="0.2">
      <c r="A30" s="122" t="s">
        <v>24</v>
      </c>
      <c r="B30" s="123"/>
      <c r="C30" s="86">
        <v>2500</v>
      </c>
      <c r="D30" s="8">
        <v>313</v>
      </c>
      <c r="E30" s="9"/>
      <c r="F30" s="96"/>
      <c r="G30" s="97"/>
      <c r="H30" s="97"/>
      <c r="I30" s="98"/>
      <c r="J30" s="4"/>
    </row>
    <row r="31" spans="1:10" ht="20" customHeight="1" x14ac:dyDescent="0.2">
      <c r="A31" s="103" t="s">
        <v>9</v>
      </c>
      <c r="B31" s="103"/>
      <c r="C31" s="86">
        <v>2500</v>
      </c>
      <c r="D31" s="16">
        <v>2342</v>
      </c>
      <c r="E31" s="18"/>
      <c r="F31" s="96"/>
      <c r="G31" s="97"/>
      <c r="H31" s="97"/>
      <c r="I31" s="98"/>
      <c r="J31" s="4"/>
    </row>
    <row r="32" spans="1:10" x14ac:dyDescent="0.2">
      <c r="A32" s="103" t="s">
        <v>25</v>
      </c>
      <c r="B32" s="103"/>
      <c r="C32" s="85">
        <v>3000</v>
      </c>
      <c r="D32" s="17">
        <v>3089</v>
      </c>
      <c r="E32" s="17"/>
      <c r="F32" s="93" t="s">
        <v>196</v>
      </c>
      <c r="G32" s="94"/>
      <c r="H32" s="94"/>
      <c r="I32" s="95"/>
      <c r="J32" s="4"/>
    </row>
    <row r="33" spans="1:11" x14ac:dyDescent="0.2">
      <c r="A33" s="104" t="s">
        <v>26</v>
      </c>
      <c r="B33" s="104"/>
      <c r="C33" s="7">
        <v>150</v>
      </c>
      <c r="D33" s="8">
        <v>0</v>
      </c>
      <c r="E33" s="9"/>
      <c r="F33" s="108"/>
      <c r="G33" s="109"/>
      <c r="H33" s="109"/>
      <c r="I33" s="110"/>
      <c r="J33" s="4"/>
    </row>
    <row r="34" spans="1:11" x14ac:dyDescent="0.2">
      <c r="A34" s="104" t="s">
        <v>27</v>
      </c>
      <c r="B34" s="104"/>
      <c r="C34" s="7">
        <v>1500</v>
      </c>
      <c r="D34" s="8">
        <v>1054</v>
      </c>
      <c r="E34" s="9"/>
      <c r="F34" s="108"/>
      <c r="G34" s="109"/>
      <c r="H34" s="109"/>
      <c r="I34" s="110"/>
      <c r="J34" s="4"/>
    </row>
    <row r="35" spans="1:11" x14ac:dyDescent="0.2">
      <c r="A35" s="120" t="s">
        <v>135</v>
      </c>
      <c r="B35" s="121"/>
      <c r="C35" s="7">
        <v>200</v>
      </c>
      <c r="D35" s="8">
        <v>167</v>
      </c>
      <c r="E35" s="9"/>
      <c r="F35" s="108"/>
      <c r="G35" s="109"/>
      <c r="H35" s="109"/>
      <c r="I35" s="110"/>
      <c r="J35" s="4"/>
    </row>
    <row r="36" spans="1:11" x14ac:dyDescent="0.2">
      <c r="A36" s="104" t="s">
        <v>28</v>
      </c>
      <c r="B36" s="104"/>
      <c r="C36" s="7">
        <v>1000</v>
      </c>
      <c r="D36" s="8">
        <v>204</v>
      </c>
      <c r="E36" s="9"/>
      <c r="F36" s="108"/>
      <c r="G36" s="109"/>
      <c r="H36" s="109"/>
      <c r="I36" s="110"/>
      <c r="J36" s="4"/>
    </row>
    <row r="37" spans="1:11" x14ac:dyDescent="0.2">
      <c r="A37" s="104" t="s">
        <v>29</v>
      </c>
      <c r="B37" s="104"/>
      <c r="C37" s="7">
        <v>1300</v>
      </c>
      <c r="D37" s="10">
        <v>1451</v>
      </c>
      <c r="E37" s="10"/>
      <c r="F37" s="108" t="s">
        <v>197</v>
      </c>
      <c r="G37" s="109"/>
      <c r="H37" s="109"/>
      <c r="I37" s="110"/>
      <c r="J37" s="4"/>
    </row>
    <row r="38" spans="1:11" x14ac:dyDescent="0.2">
      <c r="A38" s="103" t="s">
        <v>8</v>
      </c>
      <c r="B38" s="103"/>
      <c r="C38" s="85">
        <v>1000</v>
      </c>
      <c r="D38" s="16">
        <v>772</v>
      </c>
      <c r="E38" s="18"/>
      <c r="F38" s="93"/>
      <c r="G38" s="94"/>
      <c r="H38" s="94"/>
      <c r="I38" s="95"/>
      <c r="J38" s="4"/>
    </row>
    <row r="39" spans="1:11" ht="17" customHeight="1" x14ac:dyDescent="0.2">
      <c r="A39" s="91" t="s">
        <v>30</v>
      </c>
      <c r="B39" s="92"/>
      <c r="C39" s="85">
        <v>300</v>
      </c>
      <c r="D39" s="16">
        <v>261</v>
      </c>
      <c r="E39" s="18"/>
      <c r="F39" s="93"/>
      <c r="G39" s="94"/>
      <c r="H39" s="94"/>
      <c r="I39" s="95"/>
      <c r="J39" s="4"/>
    </row>
    <row r="40" spans="1:11" ht="19" customHeight="1" x14ac:dyDescent="0.2">
      <c r="A40" s="91" t="s">
        <v>31</v>
      </c>
      <c r="B40" s="92"/>
      <c r="C40" s="87">
        <v>4000</v>
      </c>
      <c r="D40" s="16">
        <v>3254</v>
      </c>
      <c r="E40" s="17"/>
      <c r="F40" s="137"/>
      <c r="G40" s="138"/>
      <c r="H40" s="138"/>
      <c r="I40" s="139"/>
      <c r="J40" s="4"/>
    </row>
    <row r="41" spans="1:11" x14ac:dyDescent="0.2">
      <c r="A41" s="104" t="s">
        <v>32</v>
      </c>
      <c r="B41" s="104"/>
      <c r="C41" s="7">
        <v>3500</v>
      </c>
      <c r="D41" s="8">
        <v>3397</v>
      </c>
      <c r="E41" s="18"/>
      <c r="F41" s="108"/>
      <c r="G41" s="109"/>
      <c r="H41" s="109"/>
      <c r="I41" s="110"/>
      <c r="J41" s="4"/>
      <c r="K41" t="s">
        <v>136</v>
      </c>
    </row>
    <row r="42" spans="1:11" x14ac:dyDescent="0.2">
      <c r="A42" s="122" t="s">
        <v>137</v>
      </c>
      <c r="B42" s="123"/>
      <c r="C42" s="7">
        <v>2500</v>
      </c>
      <c r="D42" s="8">
        <v>1355</v>
      </c>
      <c r="E42" s="18"/>
      <c r="F42" s="108"/>
      <c r="G42" s="109"/>
      <c r="H42" s="109"/>
      <c r="I42" s="110"/>
      <c r="J42" s="4"/>
    </row>
    <row r="43" spans="1:11" x14ac:dyDescent="0.2">
      <c r="A43" s="122" t="s">
        <v>138</v>
      </c>
      <c r="B43" s="123"/>
      <c r="C43" s="7">
        <v>5000</v>
      </c>
      <c r="D43" s="8">
        <v>0</v>
      </c>
      <c r="E43" s="18"/>
      <c r="F43" s="108"/>
      <c r="G43" s="109"/>
      <c r="H43" s="109"/>
      <c r="I43" s="110"/>
      <c r="J43" s="4"/>
    </row>
    <row r="44" spans="1:11" x14ac:dyDescent="0.2">
      <c r="A44" s="103" t="s">
        <v>33</v>
      </c>
      <c r="B44" s="103"/>
      <c r="C44" s="7">
        <v>0</v>
      </c>
      <c r="D44" s="16"/>
      <c r="E44" s="4"/>
      <c r="F44" s="108"/>
      <c r="G44" s="109"/>
      <c r="H44" s="109"/>
      <c r="I44" s="110"/>
      <c r="J44" s="4"/>
    </row>
    <row r="45" spans="1:11" x14ac:dyDescent="0.2">
      <c r="A45" s="104" t="s">
        <v>34</v>
      </c>
      <c r="B45" s="104"/>
      <c r="C45" s="7">
        <v>50</v>
      </c>
      <c r="D45" s="8">
        <v>16</v>
      </c>
      <c r="E45" s="9"/>
      <c r="F45" s="108"/>
      <c r="G45" s="109"/>
      <c r="H45" s="109"/>
      <c r="I45" s="110"/>
      <c r="J45" s="4"/>
    </row>
    <row r="46" spans="1:11" x14ac:dyDescent="0.2">
      <c r="A46" s="104" t="s">
        <v>35</v>
      </c>
      <c r="B46" s="104"/>
      <c r="C46" s="7">
        <v>1900</v>
      </c>
      <c r="D46" s="8">
        <v>1512</v>
      </c>
      <c r="E46" s="10"/>
      <c r="F46" s="108"/>
      <c r="G46" s="109"/>
      <c r="H46" s="109"/>
      <c r="I46" s="110"/>
      <c r="J46" s="4"/>
    </row>
    <row r="47" spans="1:11" x14ac:dyDescent="0.2">
      <c r="A47" s="104" t="s">
        <v>36</v>
      </c>
      <c r="B47" s="104"/>
      <c r="C47" s="7">
        <v>250</v>
      </c>
      <c r="D47" s="10">
        <v>635</v>
      </c>
      <c r="E47" s="9"/>
      <c r="F47" s="108" t="s">
        <v>172</v>
      </c>
      <c r="G47" s="109"/>
      <c r="H47" s="109"/>
      <c r="I47" s="110"/>
      <c r="J47" s="4"/>
    </row>
    <row r="48" spans="1:11" x14ac:dyDescent="0.2">
      <c r="A48" s="104" t="s">
        <v>37</v>
      </c>
      <c r="B48" s="104"/>
      <c r="C48" s="7">
        <v>500</v>
      </c>
      <c r="D48" s="8">
        <v>276</v>
      </c>
      <c r="E48" s="9"/>
      <c r="F48" s="108"/>
      <c r="G48" s="109"/>
      <c r="H48" s="109"/>
      <c r="I48" s="110"/>
      <c r="J48" s="4"/>
    </row>
    <row r="49" spans="1:10" x14ac:dyDescent="0.2">
      <c r="A49" s="103" t="s">
        <v>38</v>
      </c>
      <c r="B49" s="103"/>
      <c r="C49" s="88">
        <v>0</v>
      </c>
      <c r="D49" s="17">
        <v>1609</v>
      </c>
      <c r="E49" s="17"/>
      <c r="F49" s="105" t="s">
        <v>173</v>
      </c>
      <c r="G49" s="106"/>
      <c r="H49" s="106"/>
      <c r="I49" s="107"/>
      <c r="J49" s="4"/>
    </row>
    <row r="50" spans="1:10" x14ac:dyDescent="0.2">
      <c r="A50" s="119" t="s">
        <v>39</v>
      </c>
      <c r="B50" s="119"/>
      <c r="C50" s="12">
        <f>SUM(C21:C49)</f>
        <v>84150</v>
      </c>
      <c r="D50" s="13">
        <f>SUM(D21:D49)</f>
        <v>68110</v>
      </c>
      <c r="E50" s="14">
        <f>SUM(E21:E49)</f>
        <v>0</v>
      </c>
      <c r="F50" s="19"/>
      <c r="G50" s="15"/>
      <c r="H50" s="15"/>
      <c r="I50" s="10">
        <f>SUM(I21:I48)</f>
        <v>0</v>
      </c>
      <c r="J50" s="9">
        <f>SUM(C21:C49)</f>
        <v>84150</v>
      </c>
    </row>
    <row r="51" spans="1:10" x14ac:dyDescent="0.2">
      <c r="A51" s="4"/>
      <c r="B51" s="4"/>
      <c r="C51" s="20"/>
      <c r="D51" s="21"/>
      <c r="E51" s="22"/>
      <c r="F51" s="11"/>
      <c r="G51" s="23"/>
      <c r="H51" s="23"/>
      <c r="I51" s="23"/>
      <c r="J51" s="81"/>
    </row>
    <row r="69" spans="1:10" x14ac:dyDescent="0.2">
      <c r="C69" s="24"/>
      <c r="E69" s="25"/>
    </row>
    <row r="70" spans="1:10" x14ac:dyDescent="0.2">
      <c r="C70" s="24"/>
      <c r="E70" s="25"/>
    </row>
    <row r="72" spans="1:10" x14ac:dyDescent="0.2">
      <c r="A72" s="112"/>
      <c r="B72" s="112"/>
      <c r="C72" s="25"/>
      <c r="D72" s="26"/>
      <c r="E72" s="27"/>
      <c r="F72" s="27"/>
      <c r="G72" s="28"/>
      <c r="H72" s="28"/>
      <c r="I72" s="28"/>
      <c r="J72" s="28"/>
    </row>
    <row r="73" spans="1:10" x14ac:dyDescent="0.2">
      <c r="A73" s="112"/>
      <c r="B73" s="112"/>
      <c r="C73" s="25"/>
      <c r="D73" s="26"/>
      <c r="E73" s="27"/>
      <c r="F73" s="27"/>
      <c r="G73" s="28"/>
      <c r="H73" s="28"/>
    </row>
    <row r="74" spans="1:10" x14ac:dyDescent="0.2">
      <c r="A74" s="112"/>
      <c r="B74" s="112"/>
    </row>
    <row r="76" spans="1:10" x14ac:dyDescent="0.2">
      <c r="C76" s="29" t="s">
        <v>40</v>
      </c>
      <c r="D76" s="113" t="s">
        <v>41</v>
      </c>
      <c r="E76" s="113"/>
      <c r="F76" s="30" t="s">
        <v>42</v>
      </c>
    </row>
    <row r="77" spans="1:10" x14ac:dyDescent="0.2">
      <c r="C77" s="31">
        <v>84000</v>
      </c>
      <c r="D77" s="111" t="s">
        <v>43</v>
      </c>
      <c r="E77" s="111"/>
      <c r="F77" s="32">
        <v>79000</v>
      </c>
    </row>
    <row r="78" spans="1:10" x14ac:dyDescent="0.2">
      <c r="A78" s="112"/>
      <c r="B78" s="112"/>
      <c r="C78" s="31">
        <v>84000</v>
      </c>
      <c r="D78" s="111" t="s">
        <v>44</v>
      </c>
      <c r="E78" s="111"/>
      <c r="F78" s="32">
        <v>79000</v>
      </c>
      <c r="G78" s="28"/>
      <c r="H78" s="28"/>
    </row>
    <row r="79" spans="1:10" x14ac:dyDescent="0.2">
      <c r="A79" s="114"/>
      <c r="B79" s="114"/>
      <c r="C79" s="33">
        <v>681.65</v>
      </c>
      <c r="D79" s="111" t="s">
        <v>45</v>
      </c>
      <c r="E79" s="111"/>
      <c r="F79" s="34">
        <v>681.65</v>
      </c>
      <c r="G79" s="35"/>
      <c r="H79" s="35"/>
    </row>
    <row r="80" spans="1:10" x14ac:dyDescent="0.2">
      <c r="C80" s="36">
        <f>C78/C79</f>
        <v>123.23039683121837</v>
      </c>
      <c r="D80" s="111" t="s">
        <v>46</v>
      </c>
      <c r="E80" s="111"/>
      <c r="F80" s="37">
        <v>123.23</v>
      </c>
    </row>
    <row r="81" spans="3:6" x14ac:dyDescent="0.2">
      <c r="C81" s="36">
        <f>+C80-F80</f>
        <v>3.9683121836731061E-4</v>
      </c>
      <c r="D81" s="111" t="s">
        <v>47</v>
      </c>
      <c r="E81" s="111"/>
      <c r="F81" s="37"/>
    </row>
    <row r="82" spans="3:6" x14ac:dyDescent="0.2">
      <c r="C82" s="36"/>
      <c r="D82" s="70"/>
      <c r="E82" s="70"/>
      <c r="F82" s="37"/>
    </row>
    <row r="83" spans="3:6" x14ac:dyDescent="0.2">
      <c r="C83" s="36">
        <f>+C81/12</f>
        <v>3.3069268197275882E-5</v>
      </c>
      <c r="D83" s="111" t="s">
        <v>48</v>
      </c>
      <c r="E83" s="111"/>
      <c r="F83" s="37"/>
    </row>
    <row r="84" spans="3:6" x14ac:dyDescent="0.2">
      <c r="C84" s="38">
        <f>100/(C80/(C80-F80))/100</f>
        <v>3.2202380952390152E-6</v>
      </c>
      <c r="D84" s="111" t="s">
        <v>49</v>
      </c>
      <c r="E84" s="111"/>
      <c r="F84" s="37"/>
    </row>
  </sheetData>
  <mergeCells count="109">
    <mergeCell ref="F43:I43"/>
    <mergeCell ref="F42:I42"/>
    <mergeCell ref="F29:I29"/>
    <mergeCell ref="F30:I30"/>
    <mergeCell ref="F31:I31"/>
    <mergeCell ref="F32:I32"/>
    <mergeCell ref="F33:I33"/>
    <mergeCell ref="F38:I38"/>
    <mergeCell ref="F39:I39"/>
    <mergeCell ref="F40:I40"/>
    <mergeCell ref="F41:I41"/>
    <mergeCell ref="F34:I34"/>
    <mergeCell ref="F35:I35"/>
    <mergeCell ref="F36:I36"/>
    <mergeCell ref="F37:I37"/>
    <mergeCell ref="A8:B8"/>
    <mergeCell ref="A9:B9"/>
    <mergeCell ref="A10:B10"/>
    <mergeCell ref="A13:B13"/>
    <mergeCell ref="A24:B24"/>
    <mergeCell ref="A25:B25"/>
    <mergeCell ref="A26:B26"/>
    <mergeCell ref="F8:I8"/>
    <mergeCell ref="F9:I9"/>
    <mergeCell ref="F10:I10"/>
    <mergeCell ref="F12:I12"/>
    <mergeCell ref="A18:B18"/>
    <mergeCell ref="A12:B12"/>
    <mergeCell ref="A15:B15"/>
    <mergeCell ref="A14:B14"/>
    <mergeCell ref="A17:B17"/>
    <mergeCell ref="F13:I13"/>
    <mergeCell ref="F11:I11"/>
    <mergeCell ref="F24:I24"/>
    <mergeCell ref="A16:B16"/>
    <mergeCell ref="F16:I16"/>
    <mergeCell ref="F18:I18"/>
    <mergeCell ref="F19:I19"/>
    <mergeCell ref="F20:I20"/>
    <mergeCell ref="A1:I1"/>
    <mergeCell ref="C2:E2"/>
    <mergeCell ref="F3:I3"/>
    <mergeCell ref="A5:B5"/>
    <mergeCell ref="A6:B6"/>
    <mergeCell ref="F5:I5"/>
    <mergeCell ref="F6:I6"/>
    <mergeCell ref="F4:I4"/>
    <mergeCell ref="F2:I2"/>
    <mergeCell ref="F7:I7"/>
    <mergeCell ref="F14:I14"/>
    <mergeCell ref="F15:I15"/>
    <mergeCell ref="F17:I17"/>
    <mergeCell ref="A7:B7"/>
    <mergeCell ref="A50:B50"/>
    <mergeCell ref="A39:B39"/>
    <mergeCell ref="A35:B35"/>
    <mergeCell ref="A29:B29"/>
    <mergeCell ref="A31:B31"/>
    <mergeCell ref="A40:B40"/>
    <mergeCell ref="A41:B41"/>
    <mergeCell ref="A30:B30"/>
    <mergeCell ref="A38:B38"/>
    <mergeCell ref="A44:B44"/>
    <mergeCell ref="A32:B32"/>
    <mergeCell ref="A33:B33"/>
    <mergeCell ref="A34:B34"/>
    <mergeCell ref="A36:B36"/>
    <mergeCell ref="A37:B37"/>
    <mergeCell ref="A42:B42"/>
    <mergeCell ref="A43:B43"/>
    <mergeCell ref="F44:I44"/>
    <mergeCell ref="A11:B11"/>
    <mergeCell ref="D84:E84"/>
    <mergeCell ref="A72:B72"/>
    <mergeCell ref="A73:B73"/>
    <mergeCell ref="A74:B74"/>
    <mergeCell ref="D76:E76"/>
    <mergeCell ref="D77:E77"/>
    <mergeCell ref="A78:B78"/>
    <mergeCell ref="D78:E78"/>
    <mergeCell ref="A79:B79"/>
    <mergeCell ref="D79:E79"/>
    <mergeCell ref="D80:E80"/>
    <mergeCell ref="D81:E81"/>
    <mergeCell ref="D83:E83"/>
    <mergeCell ref="F49:I49"/>
    <mergeCell ref="A45:B45"/>
    <mergeCell ref="A46:B46"/>
    <mergeCell ref="A47:B47"/>
    <mergeCell ref="A48:B48"/>
    <mergeCell ref="A49:B49"/>
    <mergeCell ref="F48:I48"/>
    <mergeCell ref="F45:I45"/>
    <mergeCell ref="F46:I46"/>
    <mergeCell ref="F47:I47"/>
    <mergeCell ref="A28:B28"/>
    <mergeCell ref="F21:I21"/>
    <mergeCell ref="F22:I22"/>
    <mergeCell ref="F25:I25"/>
    <mergeCell ref="F26:I26"/>
    <mergeCell ref="A19:B19"/>
    <mergeCell ref="A20:B20"/>
    <mergeCell ref="A21:B21"/>
    <mergeCell ref="A22:B22"/>
    <mergeCell ref="A23:B23"/>
    <mergeCell ref="F27:I27"/>
    <mergeCell ref="A27:B27"/>
    <mergeCell ref="F23:I23"/>
    <mergeCell ref="F28:I28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7154-9462-3743-A21B-A8BAF4A2F171}">
  <dimension ref="A1:L150"/>
  <sheetViews>
    <sheetView topLeftCell="A125" workbookViewId="0">
      <selection activeCell="A72" sqref="A72:A75"/>
    </sheetView>
  </sheetViews>
  <sheetFormatPr baseColWidth="10" defaultColWidth="11" defaultRowHeight="16" x14ac:dyDescent="0.2"/>
  <cols>
    <col min="1" max="1" width="56.6640625" customWidth="1"/>
  </cols>
  <sheetData>
    <row r="1" spans="1:5" x14ac:dyDescent="0.2">
      <c r="A1" t="s">
        <v>50</v>
      </c>
    </row>
    <row r="3" spans="1:5" x14ac:dyDescent="0.2">
      <c r="A3" s="42" t="s">
        <v>51</v>
      </c>
      <c r="B3" s="197">
        <v>28980.45</v>
      </c>
      <c r="C3" s="198"/>
      <c r="D3" s="202" t="s">
        <v>52</v>
      </c>
      <c r="E3" s="198"/>
    </row>
    <row r="4" spans="1:5" x14ac:dyDescent="0.2">
      <c r="A4" s="43" t="s">
        <v>53</v>
      </c>
      <c r="B4" s="199"/>
      <c r="C4" s="200"/>
      <c r="D4" s="203"/>
      <c r="E4" s="200"/>
    </row>
    <row r="5" spans="1:5" x14ac:dyDescent="0.2">
      <c r="A5" s="42" t="s">
        <v>54</v>
      </c>
      <c r="B5" s="201">
        <v>77550</v>
      </c>
      <c r="C5" s="198"/>
      <c r="D5" s="197" t="s">
        <v>55</v>
      </c>
      <c r="E5" s="198"/>
    </row>
    <row r="6" spans="1:5" x14ac:dyDescent="0.2">
      <c r="A6" s="43" t="s">
        <v>56</v>
      </c>
      <c r="B6" s="199"/>
      <c r="C6" s="200"/>
      <c r="D6" s="199"/>
      <c r="E6" s="200"/>
    </row>
    <row r="7" spans="1:5" x14ac:dyDescent="0.2">
      <c r="A7" s="44" t="s">
        <v>57</v>
      </c>
      <c r="B7" s="193">
        <v>41495.629999999997</v>
      </c>
      <c r="C7" s="194"/>
      <c r="D7" s="194" t="s">
        <v>58</v>
      </c>
      <c r="E7" s="194"/>
    </row>
    <row r="8" spans="1:5" x14ac:dyDescent="0.2">
      <c r="A8" s="45" t="s">
        <v>59</v>
      </c>
      <c r="B8" s="195">
        <v>1964.16</v>
      </c>
      <c r="C8" s="126"/>
      <c r="D8" s="126" t="s">
        <v>60</v>
      </c>
      <c r="E8" s="126"/>
    </row>
    <row r="9" spans="1:5" x14ac:dyDescent="0.2">
      <c r="A9" s="46" t="s">
        <v>61</v>
      </c>
      <c r="B9" s="195">
        <v>207964.61</v>
      </c>
      <c r="C9" s="195"/>
      <c r="D9" s="126" t="s">
        <v>62</v>
      </c>
      <c r="E9" s="126"/>
    </row>
    <row r="10" spans="1:5" x14ac:dyDescent="0.2">
      <c r="A10" s="46" t="s">
        <v>63</v>
      </c>
      <c r="B10" s="195">
        <v>2363.54</v>
      </c>
      <c r="C10" s="195"/>
      <c r="D10" s="126" t="s">
        <v>64</v>
      </c>
      <c r="E10" s="126"/>
    </row>
    <row r="11" spans="1:5" ht="33" customHeight="1" x14ac:dyDescent="0.2">
      <c r="A11" s="47" t="s">
        <v>65</v>
      </c>
      <c r="B11" s="204">
        <v>2367.94</v>
      </c>
      <c r="C11" s="205"/>
      <c r="D11" s="197" t="s">
        <v>66</v>
      </c>
      <c r="E11" s="198"/>
    </row>
    <row r="12" spans="1:5" ht="34" x14ac:dyDescent="0.2">
      <c r="A12" s="47" t="s">
        <v>67</v>
      </c>
      <c r="B12" s="204">
        <v>141.25</v>
      </c>
      <c r="C12" s="205"/>
      <c r="D12" s="199"/>
      <c r="E12" s="200"/>
    </row>
    <row r="13" spans="1:5" x14ac:dyDescent="0.2">
      <c r="A13" s="46" t="s">
        <v>68</v>
      </c>
      <c r="B13" s="193">
        <v>705.82</v>
      </c>
      <c r="C13" s="193"/>
      <c r="D13" s="194" t="s">
        <v>69</v>
      </c>
      <c r="E13" s="194"/>
    </row>
    <row r="14" spans="1:5" x14ac:dyDescent="0.2">
      <c r="A14" s="46" t="s">
        <v>185</v>
      </c>
      <c r="B14" s="193">
        <v>1500</v>
      </c>
      <c r="C14" s="193"/>
      <c r="D14" s="194" t="s">
        <v>186</v>
      </c>
      <c r="E14" s="194"/>
    </row>
    <row r="15" spans="1:5" x14ac:dyDescent="0.2">
      <c r="A15" s="46" t="s">
        <v>185</v>
      </c>
      <c r="B15" s="193">
        <v>1500</v>
      </c>
      <c r="C15" s="193"/>
      <c r="D15" s="194" t="s">
        <v>205</v>
      </c>
      <c r="E15" s="194"/>
    </row>
    <row r="16" spans="1:5" x14ac:dyDescent="0.2">
      <c r="A16" s="48"/>
      <c r="B16" s="49"/>
      <c r="C16" s="49"/>
      <c r="D16" s="41"/>
      <c r="E16" s="41"/>
    </row>
    <row r="17" spans="1:8" ht="17" x14ac:dyDescent="0.2">
      <c r="A17" s="50" t="s">
        <v>70</v>
      </c>
      <c r="B17" s="196">
        <f>SUM(B3:C15)</f>
        <v>366533.39999999997</v>
      </c>
      <c r="C17" s="196"/>
      <c r="D17" s="41"/>
      <c r="E17" s="41"/>
    </row>
    <row r="19" spans="1:8" ht="17" thickBot="1" x14ac:dyDescent="0.25">
      <c r="D19" s="24"/>
    </row>
    <row r="20" spans="1:8" x14ac:dyDescent="0.2">
      <c r="A20" s="52" t="s">
        <v>71</v>
      </c>
      <c r="B20" s="191">
        <v>100000</v>
      </c>
      <c r="C20" s="192"/>
      <c r="D20" s="53"/>
      <c r="E20" s="54"/>
    </row>
    <row r="21" spans="1:8" x14ac:dyDescent="0.2">
      <c r="A21" s="55" t="s">
        <v>72</v>
      </c>
      <c r="B21" s="153"/>
      <c r="C21" s="160"/>
      <c r="E21" s="56"/>
    </row>
    <row r="22" spans="1:8" x14ac:dyDescent="0.2">
      <c r="A22" s="60" t="s">
        <v>73</v>
      </c>
      <c r="B22" s="155">
        <v>1048</v>
      </c>
      <c r="C22" s="155"/>
      <c r="D22" s="149">
        <v>44287</v>
      </c>
      <c r="E22" s="164"/>
      <c r="F22" s="59"/>
      <c r="G22" s="40"/>
      <c r="H22" s="40"/>
    </row>
    <row r="23" spans="1:8" x14ac:dyDescent="0.2">
      <c r="A23" s="62" t="s">
        <v>74</v>
      </c>
      <c r="B23" s="174"/>
      <c r="C23" s="175"/>
      <c r="D23" s="176"/>
      <c r="E23" s="177"/>
      <c r="F23" s="178">
        <f>B22</f>
        <v>1048</v>
      </c>
      <c r="G23" s="179"/>
      <c r="H23" s="40"/>
    </row>
    <row r="24" spans="1:8" x14ac:dyDescent="0.2">
      <c r="A24" s="60" t="s">
        <v>75</v>
      </c>
      <c r="B24" s="155">
        <v>3125</v>
      </c>
      <c r="C24" s="155"/>
      <c r="D24" s="149">
        <v>44835</v>
      </c>
      <c r="E24" s="164"/>
    </row>
    <row r="25" spans="1:8" x14ac:dyDescent="0.2">
      <c r="A25" s="60" t="s">
        <v>76</v>
      </c>
      <c r="B25" s="155">
        <v>45</v>
      </c>
      <c r="C25" s="155"/>
      <c r="D25" s="149">
        <v>44958</v>
      </c>
      <c r="E25" s="164"/>
    </row>
    <row r="26" spans="1:8" x14ac:dyDescent="0.2">
      <c r="A26" s="62" t="s">
        <v>77</v>
      </c>
      <c r="B26" s="167"/>
      <c r="C26" s="168"/>
      <c r="D26" s="169"/>
      <c r="E26" s="170"/>
      <c r="F26" s="166">
        <f>SUM(B24:C25)</f>
        <v>3170</v>
      </c>
      <c r="G26" s="151"/>
    </row>
    <row r="27" spans="1:8" x14ac:dyDescent="0.2">
      <c r="A27" s="60" t="s">
        <v>78</v>
      </c>
      <c r="B27" s="155">
        <v>375</v>
      </c>
      <c r="C27" s="155"/>
      <c r="D27" s="149">
        <v>45078</v>
      </c>
      <c r="E27" s="164"/>
    </row>
    <row r="28" spans="1:8" x14ac:dyDescent="0.2">
      <c r="A28" s="60" t="s">
        <v>79</v>
      </c>
      <c r="B28" s="155">
        <v>29.04</v>
      </c>
      <c r="C28" s="155"/>
      <c r="D28" s="149">
        <v>45108</v>
      </c>
      <c r="E28" s="164"/>
    </row>
    <row r="29" spans="1:8" x14ac:dyDescent="0.2">
      <c r="A29" s="60" t="s">
        <v>80</v>
      </c>
      <c r="B29" s="155">
        <v>2520</v>
      </c>
      <c r="C29" s="155"/>
      <c r="D29" s="149">
        <v>45139</v>
      </c>
      <c r="E29" s="164"/>
    </row>
    <row r="30" spans="1:8" x14ac:dyDescent="0.2">
      <c r="A30" s="60" t="s">
        <v>80</v>
      </c>
      <c r="B30" s="155">
        <v>3779.46</v>
      </c>
      <c r="C30" s="155"/>
      <c r="D30" s="149">
        <v>45200</v>
      </c>
      <c r="E30" s="164"/>
    </row>
    <row r="31" spans="1:8" x14ac:dyDescent="0.2">
      <c r="A31" s="60" t="s">
        <v>81</v>
      </c>
      <c r="B31" s="155">
        <v>60</v>
      </c>
      <c r="C31" s="155"/>
      <c r="D31" s="149">
        <v>45200</v>
      </c>
      <c r="E31" s="165"/>
    </row>
    <row r="32" spans="1:8" x14ac:dyDescent="0.2">
      <c r="A32" s="60" t="s">
        <v>82</v>
      </c>
      <c r="B32" s="155">
        <v>600</v>
      </c>
      <c r="C32" s="155"/>
      <c r="D32" s="149">
        <v>45231</v>
      </c>
      <c r="E32" s="165"/>
    </row>
    <row r="33" spans="1:7" x14ac:dyDescent="0.2">
      <c r="A33" s="60" t="s">
        <v>83</v>
      </c>
      <c r="B33" s="155">
        <v>285</v>
      </c>
      <c r="C33" s="155"/>
      <c r="D33" s="149">
        <v>45261</v>
      </c>
      <c r="E33" s="165"/>
    </row>
    <row r="34" spans="1:7" x14ac:dyDescent="0.2">
      <c r="A34" s="60" t="s">
        <v>80</v>
      </c>
      <c r="B34" s="155">
        <v>3544</v>
      </c>
      <c r="C34" s="155"/>
      <c r="D34" s="149">
        <v>45292</v>
      </c>
      <c r="E34" s="165"/>
    </row>
    <row r="35" spans="1:7" x14ac:dyDescent="0.2">
      <c r="A35" s="60" t="s">
        <v>84</v>
      </c>
      <c r="B35" s="155">
        <v>50</v>
      </c>
      <c r="C35" s="155"/>
      <c r="D35" s="149">
        <v>45292</v>
      </c>
      <c r="E35" s="164"/>
    </row>
    <row r="36" spans="1:7" x14ac:dyDescent="0.2">
      <c r="A36" s="60" t="s">
        <v>80</v>
      </c>
      <c r="B36" s="155">
        <v>864</v>
      </c>
      <c r="C36" s="155"/>
      <c r="D36" s="149">
        <v>45352</v>
      </c>
      <c r="E36" s="164"/>
    </row>
    <row r="37" spans="1:7" x14ac:dyDescent="0.2">
      <c r="A37" s="62" t="s">
        <v>85</v>
      </c>
      <c r="B37" s="155"/>
      <c r="C37" s="155"/>
      <c r="D37" s="126"/>
      <c r="E37" s="164"/>
      <c r="F37" s="166">
        <f>SUM(B27:C36)</f>
        <v>12106.5</v>
      </c>
      <c r="G37" s="151"/>
    </row>
    <row r="38" spans="1:7" x14ac:dyDescent="0.2">
      <c r="A38" s="60" t="s">
        <v>80</v>
      </c>
      <c r="B38" s="155">
        <v>1124</v>
      </c>
      <c r="C38" s="155"/>
      <c r="D38" s="149">
        <v>45444</v>
      </c>
      <c r="E38" s="164"/>
      <c r="F38" s="74"/>
      <c r="G38" s="75"/>
    </row>
    <row r="39" spans="1:7" x14ac:dyDescent="0.2">
      <c r="A39" s="60" t="s">
        <v>86</v>
      </c>
      <c r="B39" s="155">
        <v>1760</v>
      </c>
      <c r="C39" s="155"/>
      <c r="D39" s="149">
        <v>45566</v>
      </c>
      <c r="E39" s="164"/>
      <c r="F39" s="74"/>
      <c r="G39" s="75"/>
    </row>
    <row r="40" spans="1:7" x14ac:dyDescent="0.2">
      <c r="A40" s="60" t="s">
        <v>80</v>
      </c>
      <c r="B40" s="155">
        <v>4550</v>
      </c>
      <c r="C40" s="155"/>
      <c r="D40" s="149">
        <v>45566</v>
      </c>
      <c r="E40" s="164"/>
      <c r="F40" s="74"/>
      <c r="G40" s="75"/>
    </row>
    <row r="41" spans="1:7" x14ac:dyDescent="0.2">
      <c r="A41" s="60" t="s">
        <v>86</v>
      </c>
      <c r="B41" s="155">
        <v>660</v>
      </c>
      <c r="C41" s="155"/>
      <c r="D41" s="149">
        <v>45627</v>
      </c>
      <c r="E41" s="164"/>
    </row>
    <row r="42" spans="1:7" x14ac:dyDescent="0.2">
      <c r="A42" s="62" t="s">
        <v>129</v>
      </c>
      <c r="B42" s="155"/>
      <c r="C42" s="155"/>
      <c r="D42" s="126"/>
      <c r="E42" s="99"/>
      <c r="F42" s="150">
        <f>SUM(B38:C41)</f>
        <v>8094</v>
      </c>
      <c r="G42" s="173"/>
    </row>
    <row r="43" spans="1:7" x14ac:dyDescent="0.2">
      <c r="A43" s="62"/>
      <c r="B43" s="155"/>
      <c r="C43" s="155"/>
      <c r="D43" s="126"/>
      <c r="E43" s="164"/>
      <c r="F43" s="74"/>
      <c r="G43" s="75"/>
    </row>
    <row r="44" spans="1:7" x14ac:dyDescent="0.2">
      <c r="A44" s="62"/>
      <c r="B44" s="145"/>
      <c r="C44" s="146"/>
      <c r="D44" s="99"/>
      <c r="E44" s="171"/>
      <c r="F44" s="74"/>
      <c r="G44" s="75"/>
    </row>
    <row r="45" spans="1:7" x14ac:dyDescent="0.2">
      <c r="A45" s="62"/>
      <c r="B45" s="155"/>
      <c r="C45" s="155"/>
      <c r="D45" s="126"/>
      <c r="E45" s="164"/>
    </row>
    <row r="46" spans="1:7" ht="17" thickBot="1" x14ac:dyDescent="0.25">
      <c r="A46" s="64" t="s">
        <v>87</v>
      </c>
      <c r="B46" s="180">
        <f>SUM(B22:C45)</f>
        <v>24418.5</v>
      </c>
      <c r="C46" s="181"/>
      <c r="D46" s="153"/>
      <c r="E46" s="160"/>
    </row>
    <row r="47" spans="1:7" ht="17" thickBot="1" x14ac:dyDescent="0.25">
      <c r="A47" s="63" t="s">
        <v>88</v>
      </c>
      <c r="B47" s="161">
        <f>SUM(B20-B46)</f>
        <v>75581.5</v>
      </c>
      <c r="C47" s="187"/>
      <c r="D47" s="182"/>
      <c r="E47" s="183"/>
    </row>
    <row r="48" spans="1:7" x14ac:dyDescent="0.2">
      <c r="B48" s="188"/>
      <c r="C48" s="153"/>
      <c r="D48" s="153"/>
      <c r="E48" s="153"/>
    </row>
    <row r="49" spans="1:12" ht="17" thickBot="1" x14ac:dyDescent="0.25">
      <c r="B49" s="152"/>
      <c r="C49" s="152"/>
      <c r="D49" s="172"/>
      <c r="E49" s="153"/>
    </row>
    <row r="50" spans="1:12" x14ac:dyDescent="0.2">
      <c r="A50" s="52" t="s">
        <v>89</v>
      </c>
      <c r="B50" s="184">
        <v>100000</v>
      </c>
      <c r="C50" s="185"/>
      <c r="D50" s="53"/>
      <c r="E50" s="54"/>
      <c r="I50" s="152"/>
      <c r="J50" s="152"/>
      <c r="K50" s="172"/>
      <c r="L50" s="153"/>
    </row>
    <row r="51" spans="1:12" x14ac:dyDescent="0.2">
      <c r="A51" s="55" t="s">
        <v>72</v>
      </c>
      <c r="B51" s="186"/>
      <c r="C51" s="186"/>
      <c r="D51" s="189"/>
      <c r="E51" s="190"/>
      <c r="I51" s="152"/>
      <c r="J51" s="152"/>
      <c r="K51" s="172"/>
      <c r="L51" s="153"/>
    </row>
    <row r="52" spans="1:12" x14ac:dyDescent="0.2">
      <c r="A52" s="60" t="s">
        <v>90</v>
      </c>
      <c r="B52" s="155">
        <v>1200</v>
      </c>
      <c r="C52" s="155"/>
      <c r="D52" s="149">
        <v>44166</v>
      </c>
      <c r="E52" s="164"/>
      <c r="I52" s="152"/>
      <c r="J52" s="152"/>
      <c r="K52" s="172"/>
      <c r="L52" s="153"/>
    </row>
    <row r="53" spans="1:12" x14ac:dyDescent="0.2">
      <c r="A53" s="62" t="s">
        <v>91</v>
      </c>
      <c r="B53" s="76"/>
      <c r="C53" s="77"/>
      <c r="D53" s="78"/>
      <c r="E53" s="65"/>
      <c r="F53" s="166">
        <f>B52</f>
        <v>1200</v>
      </c>
      <c r="G53" s="151"/>
      <c r="I53" s="152"/>
      <c r="J53" s="152"/>
      <c r="K53" s="172"/>
      <c r="L53" s="153"/>
    </row>
    <row r="54" spans="1:12" x14ac:dyDescent="0.2">
      <c r="A54" s="60" t="s">
        <v>92</v>
      </c>
      <c r="B54" s="145">
        <v>1157.5999999999999</v>
      </c>
      <c r="C54" s="146"/>
      <c r="D54" s="147">
        <v>44287</v>
      </c>
      <c r="E54" s="163"/>
      <c r="I54" s="152"/>
      <c r="J54" s="152"/>
      <c r="K54" s="172"/>
      <c r="L54" s="172"/>
    </row>
    <row r="55" spans="1:12" x14ac:dyDescent="0.2">
      <c r="A55" s="60" t="s">
        <v>93</v>
      </c>
      <c r="B55" s="155">
        <v>110</v>
      </c>
      <c r="C55" s="155"/>
      <c r="D55" s="149">
        <v>44501</v>
      </c>
      <c r="E55" s="164"/>
      <c r="I55" s="152"/>
      <c r="J55" s="152"/>
      <c r="K55" s="153"/>
      <c r="L55" s="153"/>
    </row>
    <row r="56" spans="1:12" x14ac:dyDescent="0.2">
      <c r="A56" s="60" t="s">
        <v>94</v>
      </c>
      <c r="B56" s="155">
        <v>2103.35</v>
      </c>
      <c r="C56" s="155"/>
      <c r="D56" s="149">
        <v>44593</v>
      </c>
      <c r="E56" s="164"/>
      <c r="I56" s="152"/>
      <c r="J56" s="152"/>
      <c r="K56" s="153"/>
      <c r="L56" s="153"/>
    </row>
    <row r="57" spans="1:12" x14ac:dyDescent="0.2">
      <c r="A57" s="62" t="s">
        <v>74</v>
      </c>
      <c r="B57" s="167"/>
      <c r="C57" s="168"/>
      <c r="D57" s="169"/>
      <c r="E57" s="170"/>
      <c r="F57" s="166">
        <f>SUM(B54:C56)</f>
        <v>3370.95</v>
      </c>
      <c r="G57" s="151"/>
      <c r="I57" s="152"/>
      <c r="J57" s="152"/>
      <c r="K57" s="153"/>
      <c r="L57" s="153"/>
    </row>
    <row r="58" spans="1:12" x14ac:dyDescent="0.2">
      <c r="A58" s="60" t="s">
        <v>95</v>
      </c>
      <c r="B58" s="145">
        <v>625</v>
      </c>
      <c r="C58" s="146"/>
      <c r="D58" s="147">
        <v>44713</v>
      </c>
      <c r="E58" s="163"/>
      <c r="F58" s="74"/>
      <c r="G58" s="75"/>
      <c r="I58" s="72"/>
      <c r="J58" s="72"/>
      <c r="K58" s="73"/>
      <c r="L58" s="73"/>
    </row>
    <row r="59" spans="1:12" x14ac:dyDescent="0.2">
      <c r="A59" s="60" t="s">
        <v>95</v>
      </c>
      <c r="B59" s="155">
        <v>1442.5</v>
      </c>
      <c r="C59" s="155"/>
      <c r="D59" s="149">
        <v>44713</v>
      </c>
      <c r="E59" s="164"/>
      <c r="I59" s="152"/>
      <c r="J59" s="152"/>
      <c r="K59" s="153"/>
      <c r="L59" s="153"/>
    </row>
    <row r="60" spans="1:12" x14ac:dyDescent="0.2">
      <c r="A60" s="60" t="s">
        <v>96</v>
      </c>
      <c r="B60" s="145">
        <v>338.5</v>
      </c>
      <c r="C60" s="146"/>
      <c r="D60" s="147">
        <v>44835</v>
      </c>
      <c r="E60" s="163"/>
      <c r="I60" s="72"/>
      <c r="J60" s="72"/>
      <c r="K60" s="73"/>
      <c r="L60" s="73"/>
    </row>
    <row r="61" spans="1:12" x14ac:dyDescent="0.2">
      <c r="A61" s="60" t="s">
        <v>97</v>
      </c>
      <c r="B61" s="155">
        <v>1946</v>
      </c>
      <c r="C61" s="155"/>
      <c r="D61" s="149">
        <v>44958</v>
      </c>
      <c r="E61" s="164"/>
      <c r="I61" s="144"/>
      <c r="J61" s="154"/>
    </row>
    <row r="62" spans="1:12" x14ac:dyDescent="0.2">
      <c r="A62" s="60" t="s">
        <v>98</v>
      </c>
      <c r="B62" s="155">
        <v>4900</v>
      </c>
      <c r="C62" s="155"/>
      <c r="D62" s="149">
        <v>44986</v>
      </c>
      <c r="E62" s="164"/>
      <c r="H62" s="51"/>
    </row>
    <row r="63" spans="1:12" x14ac:dyDescent="0.2">
      <c r="A63" s="60" t="s">
        <v>99</v>
      </c>
      <c r="B63" s="155">
        <v>248</v>
      </c>
      <c r="C63" s="155"/>
      <c r="D63" s="149">
        <v>44986</v>
      </c>
      <c r="E63" s="164"/>
    </row>
    <row r="64" spans="1:12" x14ac:dyDescent="0.2">
      <c r="A64" s="62" t="s">
        <v>77</v>
      </c>
      <c r="B64" s="155"/>
      <c r="C64" s="155"/>
      <c r="D64" s="149"/>
      <c r="E64" s="165"/>
      <c r="F64" s="166">
        <f>SUM(B58:B64)</f>
        <v>9500</v>
      </c>
      <c r="G64" s="151"/>
    </row>
    <row r="65" spans="1:7" x14ac:dyDescent="0.2">
      <c r="A65" s="62" t="s">
        <v>85</v>
      </c>
      <c r="B65" s="155">
        <v>0</v>
      </c>
      <c r="C65" s="155"/>
      <c r="D65" s="149"/>
      <c r="E65" s="147"/>
      <c r="F65" s="150">
        <f>B65</f>
        <v>0</v>
      </c>
      <c r="G65" s="151"/>
    </row>
    <row r="66" spans="1:7" x14ac:dyDescent="0.2">
      <c r="A66" s="60" t="s">
        <v>100</v>
      </c>
      <c r="B66" s="155">
        <v>49339</v>
      </c>
      <c r="C66" s="155"/>
      <c r="D66" s="149"/>
      <c r="E66" s="165"/>
    </row>
    <row r="67" spans="1:7" x14ac:dyDescent="0.2">
      <c r="A67" s="62" t="s">
        <v>129</v>
      </c>
      <c r="B67" s="155"/>
      <c r="C67" s="155"/>
      <c r="D67" s="149"/>
      <c r="E67" s="165"/>
      <c r="F67" s="143">
        <v>49339</v>
      </c>
      <c r="G67" s="144"/>
    </row>
    <row r="68" spans="1:7" ht="17" thickBot="1" x14ac:dyDescent="0.25">
      <c r="A68" s="60"/>
      <c r="B68" s="152"/>
      <c r="C68" s="152"/>
      <c r="D68" s="153"/>
      <c r="E68" s="160"/>
    </row>
    <row r="69" spans="1:7" x14ac:dyDescent="0.2">
      <c r="A69" s="61" t="s">
        <v>87</v>
      </c>
      <c r="B69" s="158">
        <f>SUM(B51:C68)</f>
        <v>63409.95</v>
      </c>
      <c r="C69" s="159"/>
      <c r="D69" s="153"/>
      <c r="E69" s="160"/>
    </row>
    <row r="70" spans="1:7" ht="17" thickBot="1" x14ac:dyDescent="0.25">
      <c r="A70" s="66" t="s">
        <v>88</v>
      </c>
      <c r="B70" s="161">
        <f>SUM(B50-B69)</f>
        <v>36590.050000000003</v>
      </c>
      <c r="C70" s="162"/>
      <c r="D70" s="57"/>
      <c r="E70" s="58"/>
    </row>
    <row r="72" spans="1:7" ht="17" thickBot="1" x14ac:dyDescent="0.25"/>
    <row r="73" spans="1:7" x14ac:dyDescent="0.2">
      <c r="A73" s="52" t="s">
        <v>101</v>
      </c>
      <c r="B73" s="53"/>
      <c r="C73" s="53"/>
      <c r="D73" s="53"/>
      <c r="E73" s="54"/>
    </row>
    <row r="74" spans="1:7" x14ac:dyDescent="0.2">
      <c r="A74" s="4" t="s">
        <v>102</v>
      </c>
      <c r="B74" s="155">
        <v>2300</v>
      </c>
      <c r="C74" s="155"/>
      <c r="D74" s="149">
        <v>45200</v>
      </c>
      <c r="E74" s="126"/>
    </row>
    <row r="75" spans="1:7" x14ac:dyDescent="0.2">
      <c r="A75" s="4" t="s">
        <v>103</v>
      </c>
      <c r="B75" s="155">
        <v>45.81</v>
      </c>
      <c r="C75" s="155"/>
      <c r="D75" s="149">
        <v>45231</v>
      </c>
      <c r="E75" s="126"/>
    </row>
    <row r="76" spans="1:7" x14ac:dyDescent="0.2">
      <c r="A76" s="4" t="s">
        <v>104</v>
      </c>
      <c r="B76" s="155">
        <v>394.95</v>
      </c>
      <c r="C76" s="155"/>
      <c r="D76" s="149">
        <v>45231</v>
      </c>
      <c r="E76" s="126"/>
    </row>
    <row r="77" spans="1:7" x14ac:dyDescent="0.2">
      <c r="A77" s="4" t="s">
        <v>105</v>
      </c>
      <c r="B77" s="155">
        <v>695</v>
      </c>
      <c r="C77" s="155"/>
      <c r="D77" s="149">
        <v>45231</v>
      </c>
      <c r="E77" s="126"/>
    </row>
    <row r="78" spans="1:7" x14ac:dyDescent="0.2">
      <c r="A78" s="4" t="s">
        <v>106</v>
      </c>
      <c r="B78" s="155">
        <v>525</v>
      </c>
      <c r="C78" s="155"/>
      <c r="D78" s="149">
        <v>45231</v>
      </c>
      <c r="E78" s="126"/>
    </row>
    <row r="79" spans="1:7" x14ac:dyDescent="0.2">
      <c r="A79" s="4" t="s">
        <v>107</v>
      </c>
      <c r="B79" s="155">
        <v>375</v>
      </c>
      <c r="C79" s="155"/>
      <c r="D79" s="149">
        <v>45231</v>
      </c>
      <c r="E79" s="126"/>
    </row>
    <row r="80" spans="1:7" x14ac:dyDescent="0.2">
      <c r="A80" s="4" t="s">
        <v>108</v>
      </c>
      <c r="B80" s="155">
        <v>268.49</v>
      </c>
      <c r="C80" s="155"/>
      <c r="D80" s="149">
        <v>45231</v>
      </c>
      <c r="E80" s="126"/>
    </row>
    <row r="81" spans="1:7" x14ac:dyDescent="0.2">
      <c r="A81" s="4" t="s">
        <v>106</v>
      </c>
      <c r="B81" s="155">
        <v>175</v>
      </c>
      <c r="C81" s="155"/>
      <c r="D81" s="149">
        <v>45231</v>
      </c>
      <c r="E81" s="126"/>
    </row>
    <row r="82" spans="1:7" x14ac:dyDescent="0.2">
      <c r="A82" s="4" t="s">
        <v>109</v>
      </c>
      <c r="B82" s="155">
        <v>1109.06</v>
      </c>
      <c r="C82" s="155"/>
      <c r="D82" s="149">
        <v>45231</v>
      </c>
      <c r="E82" s="149"/>
    </row>
    <row r="83" spans="1:7" x14ac:dyDescent="0.2">
      <c r="A83" s="4" t="s">
        <v>110</v>
      </c>
      <c r="B83" s="155">
        <v>10.57</v>
      </c>
      <c r="C83" s="155"/>
      <c r="D83" s="149">
        <v>45231</v>
      </c>
      <c r="E83" s="149"/>
    </row>
    <row r="84" spans="1:7" x14ac:dyDescent="0.2">
      <c r="A84" s="4" t="s">
        <v>111</v>
      </c>
      <c r="B84" s="155">
        <v>612</v>
      </c>
      <c r="C84" s="155"/>
      <c r="D84" s="149">
        <v>45231</v>
      </c>
      <c r="E84" s="149"/>
    </row>
    <row r="85" spans="1:7" x14ac:dyDescent="0.2">
      <c r="A85" s="4" t="s">
        <v>112</v>
      </c>
      <c r="B85" s="155">
        <v>1525</v>
      </c>
      <c r="C85" s="155"/>
      <c r="D85" s="149">
        <v>45231</v>
      </c>
      <c r="E85" s="149"/>
    </row>
    <row r="86" spans="1:7" x14ac:dyDescent="0.2">
      <c r="A86" s="4" t="s">
        <v>113</v>
      </c>
      <c r="B86" s="155">
        <v>90</v>
      </c>
      <c r="C86" s="155"/>
      <c r="D86" s="149">
        <v>45292</v>
      </c>
      <c r="E86" s="149"/>
    </row>
    <row r="87" spans="1:7" x14ac:dyDescent="0.2">
      <c r="A87" s="4" t="s">
        <v>114</v>
      </c>
      <c r="B87" s="155">
        <v>180</v>
      </c>
      <c r="C87" s="155"/>
      <c r="D87" s="149">
        <v>45292</v>
      </c>
      <c r="E87" s="149"/>
    </row>
    <row r="88" spans="1:7" x14ac:dyDescent="0.2">
      <c r="A88" s="4" t="s">
        <v>115</v>
      </c>
      <c r="B88" s="145">
        <v>13.76</v>
      </c>
      <c r="C88" s="146"/>
      <c r="D88" s="147">
        <v>45323</v>
      </c>
      <c r="E88" s="148"/>
    </row>
    <row r="89" spans="1:7" x14ac:dyDescent="0.2">
      <c r="A89" s="4" t="s">
        <v>116</v>
      </c>
      <c r="B89" s="155">
        <v>3250</v>
      </c>
      <c r="C89" s="155"/>
      <c r="D89" s="149">
        <v>45352</v>
      </c>
      <c r="E89" s="149"/>
    </row>
    <row r="90" spans="1:7" x14ac:dyDescent="0.2">
      <c r="A90" s="4" t="s">
        <v>117</v>
      </c>
      <c r="B90" s="155">
        <v>9</v>
      </c>
      <c r="C90" s="155"/>
      <c r="D90" s="149">
        <v>45352</v>
      </c>
      <c r="E90" s="149"/>
    </row>
    <row r="91" spans="1:7" x14ac:dyDescent="0.2">
      <c r="A91" s="4" t="s">
        <v>118</v>
      </c>
      <c r="B91" s="155">
        <v>235</v>
      </c>
      <c r="C91" s="155"/>
      <c r="D91" s="149">
        <v>45352</v>
      </c>
      <c r="E91" s="126"/>
    </row>
    <row r="92" spans="1:7" x14ac:dyDescent="0.2">
      <c r="A92" s="4" t="s">
        <v>119</v>
      </c>
      <c r="B92" s="155">
        <v>2300</v>
      </c>
      <c r="C92" s="155"/>
      <c r="D92" s="149">
        <v>45231</v>
      </c>
      <c r="E92" s="149"/>
    </row>
    <row r="93" spans="1:7" x14ac:dyDescent="0.2">
      <c r="A93" s="4" t="s">
        <v>120</v>
      </c>
      <c r="B93" s="145">
        <v>2358.2800000000002</v>
      </c>
      <c r="C93" s="146"/>
      <c r="D93" s="147">
        <v>44986</v>
      </c>
      <c r="E93" s="148"/>
    </row>
    <row r="94" spans="1:7" x14ac:dyDescent="0.2">
      <c r="A94" s="67" t="s">
        <v>85</v>
      </c>
      <c r="B94" s="155"/>
      <c r="C94" s="155"/>
      <c r="D94" s="149"/>
      <c r="E94" s="149"/>
      <c r="F94" s="156">
        <f>SUM(B74:C93)</f>
        <v>16471.919999999998</v>
      </c>
      <c r="G94" s="157"/>
    </row>
    <row r="95" spans="1:7" x14ac:dyDescent="0.2">
      <c r="A95" s="69" t="s">
        <v>121</v>
      </c>
      <c r="B95" s="145">
        <v>533.70000000000005</v>
      </c>
      <c r="C95" s="146"/>
      <c r="D95" s="147">
        <v>45413</v>
      </c>
      <c r="E95" s="148"/>
      <c r="F95" s="74"/>
      <c r="G95" s="75"/>
    </row>
    <row r="96" spans="1:7" x14ac:dyDescent="0.2">
      <c r="A96" s="4" t="s">
        <v>122</v>
      </c>
      <c r="B96" s="145">
        <v>900</v>
      </c>
      <c r="C96" s="146"/>
      <c r="D96" s="147">
        <v>45444</v>
      </c>
      <c r="E96" s="148"/>
      <c r="F96" s="74"/>
      <c r="G96" s="75"/>
    </row>
    <row r="97" spans="1:7" x14ac:dyDescent="0.2">
      <c r="A97" s="4" t="s">
        <v>123</v>
      </c>
      <c r="B97" s="145">
        <v>13500</v>
      </c>
      <c r="C97" s="146"/>
      <c r="D97" s="147">
        <v>45474</v>
      </c>
      <c r="E97" s="148"/>
      <c r="F97" s="74"/>
      <c r="G97" s="75"/>
    </row>
    <row r="98" spans="1:7" x14ac:dyDescent="0.2">
      <c r="A98" s="4" t="s">
        <v>123</v>
      </c>
      <c r="B98" s="145">
        <v>5000</v>
      </c>
      <c r="C98" s="146"/>
      <c r="D98" s="147">
        <v>45474</v>
      </c>
      <c r="E98" s="148"/>
      <c r="F98" s="74"/>
      <c r="G98" s="75"/>
    </row>
    <row r="99" spans="1:7" x14ac:dyDescent="0.2">
      <c r="A99" s="4" t="s">
        <v>124</v>
      </c>
      <c r="B99" s="145">
        <v>260</v>
      </c>
      <c r="C99" s="146"/>
      <c r="D99" s="147">
        <v>45474</v>
      </c>
      <c r="E99" s="148"/>
      <c r="F99" s="74"/>
      <c r="G99" s="75"/>
    </row>
    <row r="100" spans="1:7" x14ac:dyDescent="0.2">
      <c r="A100" s="4" t="s">
        <v>125</v>
      </c>
      <c r="B100" s="145">
        <v>4000</v>
      </c>
      <c r="C100" s="146"/>
      <c r="D100" s="147">
        <v>45505</v>
      </c>
      <c r="E100" s="148"/>
      <c r="F100" s="74"/>
      <c r="G100" s="75"/>
    </row>
    <row r="101" spans="1:7" x14ac:dyDescent="0.2">
      <c r="A101" s="4" t="s">
        <v>126</v>
      </c>
      <c r="B101" s="145">
        <v>60</v>
      </c>
      <c r="C101" s="146"/>
      <c r="D101" s="147">
        <v>45505</v>
      </c>
      <c r="E101" s="148"/>
      <c r="F101" s="74"/>
      <c r="G101" s="75"/>
    </row>
    <row r="102" spans="1:7" x14ac:dyDescent="0.2">
      <c r="A102" s="4" t="s">
        <v>127</v>
      </c>
      <c r="B102" s="145">
        <v>590</v>
      </c>
      <c r="C102" s="146"/>
      <c r="D102" s="147">
        <v>45505</v>
      </c>
      <c r="E102" s="148"/>
      <c r="F102" s="74"/>
      <c r="G102" s="75"/>
    </row>
    <row r="103" spans="1:7" x14ac:dyDescent="0.2">
      <c r="A103" s="4" t="s">
        <v>128</v>
      </c>
      <c r="B103" s="145">
        <v>6681</v>
      </c>
      <c r="C103" s="146"/>
      <c r="D103" s="147">
        <v>45566</v>
      </c>
      <c r="E103" s="148"/>
      <c r="F103" s="74"/>
      <c r="G103" s="75"/>
    </row>
    <row r="104" spans="1:7" x14ac:dyDescent="0.2">
      <c r="A104" s="4" t="s">
        <v>134</v>
      </c>
      <c r="B104" s="145">
        <v>1316.81</v>
      </c>
      <c r="C104" s="146"/>
      <c r="D104" s="147">
        <v>45597</v>
      </c>
      <c r="E104" s="148"/>
      <c r="F104" s="74"/>
      <c r="G104" s="75"/>
    </row>
    <row r="105" spans="1:7" x14ac:dyDescent="0.2">
      <c r="A105" s="4" t="s">
        <v>139</v>
      </c>
      <c r="B105" s="145">
        <v>650</v>
      </c>
      <c r="C105" s="146"/>
      <c r="D105" s="147">
        <v>45597</v>
      </c>
      <c r="E105" s="148"/>
      <c r="F105" s="74"/>
      <c r="G105" s="75"/>
    </row>
    <row r="106" spans="1:7" x14ac:dyDescent="0.2">
      <c r="A106" s="4" t="s">
        <v>141</v>
      </c>
      <c r="B106" s="145">
        <v>6000</v>
      </c>
      <c r="C106" s="146"/>
      <c r="D106" s="147">
        <v>45566</v>
      </c>
      <c r="E106" s="148"/>
      <c r="F106" s="74"/>
      <c r="G106" s="75"/>
    </row>
    <row r="107" spans="1:7" x14ac:dyDescent="0.2">
      <c r="A107" s="4" t="s">
        <v>142</v>
      </c>
      <c r="B107" s="145">
        <v>500</v>
      </c>
      <c r="C107" s="146"/>
      <c r="D107" s="147">
        <v>45627</v>
      </c>
      <c r="E107" s="148"/>
      <c r="F107" s="74"/>
      <c r="G107" s="75"/>
    </row>
    <row r="108" spans="1:7" x14ac:dyDescent="0.2">
      <c r="A108" s="4" t="s">
        <v>143</v>
      </c>
      <c r="B108" s="145">
        <v>1676.12</v>
      </c>
      <c r="C108" s="146"/>
      <c r="D108" s="147">
        <v>45658</v>
      </c>
      <c r="E108" s="148"/>
      <c r="F108" s="74"/>
      <c r="G108" s="75"/>
    </row>
    <row r="109" spans="1:7" x14ac:dyDescent="0.2">
      <c r="A109" s="4" t="s">
        <v>144</v>
      </c>
      <c r="B109" s="145">
        <v>320</v>
      </c>
      <c r="C109" s="146"/>
      <c r="D109" s="147">
        <v>45658</v>
      </c>
      <c r="E109" s="148"/>
      <c r="F109" s="74"/>
      <c r="G109" s="75"/>
    </row>
    <row r="110" spans="1:7" x14ac:dyDescent="0.2">
      <c r="A110" s="4" t="s">
        <v>145</v>
      </c>
      <c r="B110" s="155">
        <v>155</v>
      </c>
      <c r="C110" s="155"/>
      <c r="D110" s="149">
        <v>45658</v>
      </c>
      <c r="E110" s="149"/>
    </row>
    <row r="111" spans="1:7" x14ac:dyDescent="0.2">
      <c r="A111" s="4" t="s">
        <v>146</v>
      </c>
      <c r="B111" s="155">
        <v>400</v>
      </c>
      <c r="C111" s="155"/>
      <c r="D111" s="149">
        <v>45658</v>
      </c>
      <c r="E111" s="149"/>
    </row>
    <row r="112" spans="1:7" x14ac:dyDescent="0.2">
      <c r="A112" s="4" t="s">
        <v>147</v>
      </c>
      <c r="B112" s="155">
        <v>3809.37</v>
      </c>
      <c r="C112" s="155"/>
      <c r="D112" s="149">
        <v>45658</v>
      </c>
      <c r="E112" s="149"/>
    </row>
    <row r="113" spans="1:7" x14ac:dyDescent="0.2">
      <c r="A113" s="4" t="s">
        <v>148</v>
      </c>
      <c r="B113" s="145">
        <v>1525</v>
      </c>
      <c r="C113" s="146"/>
      <c r="D113" s="147">
        <v>45689</v>
      </c>
      <c r="E113" s="148"/>
    </row>
    <row r="114" spans="1:7" x14ac:dyDescent="0.2">
      <c r="A114" s="4" t="s">
        <v>149</v>
      </c>
      <c r="B114" s="145">
        <v>1687.5</v>
      </c>
      <c r="C114" s="146"/>
      <c r="D114" s="147">
        <v>45689</v>
      </c>
      <c r="E114" s="148"/>
    </row>
    <row r="115" spans="1:7" x14ac:dyDescent="0.2">
      <c r="A115" s="4" t="s">
        <v>150</v>
      </c>
      <c r="B115" s="145">
        <v>104</v>
      </c>
      <c r="C115" s="146"/>
      <c r="D115" s="147">
        <v>45689</v>
      </c>
      <c r="E115" s="148"/>
    </row>
    <row r="116" spans="1:7" x14ac:dyDescent="0.2">
      <c r="A116" s="4" t="s">
        <v>151</v>
      </c>
      <c r="B116" s="145">
        <v>285</v>
      </c>
      <c r="C116" s="146"/>
      <c r="D116" s="147">
        <v>45658</v>
      </c>
      <c r="E116" s="148"/>
    </row>
    <row r="117" spans="1:7" x14ac:dyDescent="0.2">
      <c r="A117" s="4" t="s">
        <v>152</v>
      </c>
      <c r="B117" s="145">
        <v>21156.66</v>
      </c>
      <c r="C117" s="146"/>
      <c r="D117" s="147">
        <v>45717</v>
      </c>
      <c r="E117" s="148"/>
    </row>
    <row r="118" spans="1:7" x14ac:dyDescent="0.2">
      <c r="A118" s="4" t="s">
        <v>153</v>
      </c>
      <c r="B118" s="145">
        <v>578.95000000000005</v>
      </c>
      <c r="C118" s="146"/>
      <c r="D118" s="147">
        <v>45717</v>
      </c>
      <c r="E118" s="148"/>
    </row>
    <row r="119" spans="1:7" x14ac:dyDescent="0.2">
      <c r="A119" s="67" t="s">
        <v>129</v>
      </c>
      <c r="B119" s="155"/>
      <c r="C119" s="155"/>
      <c r="D119" s="149"/>
      <c r="E119" s="149"/>
      <c r="F119" s="150">
        <f>SUM(B95:C118)</f>
        <v>71689.11</v>
      </c>
      <c r="G119" s="151"/>
    </row>
    <row r="120" spans="1:7" x14ac:dyDescent="0.2">
      <c r="A120" s="4" t="s">
        <v>110</v>
      </c>
      <c r="B120" s="145">
        <v>13.12</v>
      </c>
      <c r="C120" s="146"/>
      <c r="D120" s="147">
        <v>45748</v>
      </c>
      <c r="E120" s="148"/>
      <c r="F120" s="74"/>
      <c r="G120" s="75"/>
    </row>
    <row r="121" spans="1:7" x14ac:dyDescent="0.2">
      <c r="A121" s="4" t="s">
        <v>174</v>
      </c>
      <c r="B121" s="145">
        <v>3295.16</v>
      </c>
      <c r="C121" s="146"/>
      <c r="D121" s="147">
        <v>45748</v>
      </c>
      <c r="E121" s="148"/>
      <c r="F121" s="74"/>
      <c r="G121" s="75"/>
    </row>
    <row r="122" spans="1:7" x14ac:dyDescent="0.2">
      <c r="A122" s="4" t="s">
        <v>108</v>
      </c>
      <c r="B122" s="145">
        <v>330</v>
      </c>
      <c r="C122" s="146"/>
      <c r="D122" s="147">
        <v>45748</v>
      </c>
      <c r="E122" s="148"/>
      <c r="F122" s="74"/>
      <c r="G122" s="75"/>
    </row>
    <row r="123" spans="1:7" x14ac:dyDescent="0.2">
      <c r="A123" s="4" t="s">
        <v>175</v>
      </c>
      <c r="B123" s="145">
        <v>1975</v>
      </c>
      <c r="C123" s="146"/>
      <c r="D123" s="147">
        <v>45778</v>
      </c>
      <c r="E123" s="148"/>
      <c r="F123" s="74"/>
      <c r="G123" s="75"/>
    </row>
    <row r="124" spans="1:7" x14ac:dyDescent="0.2">
      <c r="A124" s="4" t="s">
        <v>127</v>
      </c>
      <c r="B124" s="145">
        <v>731.25</v>
      </c>
      <c r="C124" s="146"/>
      <c r="D124" s="147">
        <v>45778</v>
      </c>
      <c r="E124" s="148"/>
      <c r="F124" s="74"/>
      <c r="G124" s="75"/>
    </row>
    <row r="125" spans="1:7" x14ac:dyDescent="0.2">
      <c r="A125" s="4" t="s">
        <v>176</v>
      </c>
      <c r="B125" s="145">
        <v>2750</v>
      </c>
      <c r="C125" s="146"/>
      <c r="D125" s="147">
        <v>45809</v>
      </c>
      <c r="E125" s="148"/>
      <c r="F125" s="74"/>
      <c r="G125" s="75"/>
    </row>
    <row r="126" spans="1:7" x14ac:dyDescent="0.2">
      <c r="A126" s="90" t="s">
        <v>177</v>
      </c>
      <c r="B126" s="145">
        <v>650</v>
      </c>
      <c r="C126" s="146"/>
      <c r="D126" s="147">
        <v>45809</v>
      </c>
      <c r="E126" s="148"/>
      <c r="F126" s="74"/>
      <c r="G126" s="75"/>
    </row>
    <row r="127" spans="1:7" x14ac:dyDescent="0.2">
      <c r="A127" s="4" t="s">
        <v>178</v>
      </c>
      <c r="B127" s="145">
        <v>720</v>
      </c>
      <c r="C127" s="146"/>
      <c r="D127" s="147">
        <v>45809</v>
      </c>
      <c r="E127" s="148"/>
      <c r="F127" s="74"/>
      <c r="G127" s="75"/>
    </row>
    <row r="128" spans="1:7" x14ac:dyDescent="0.2">
      <c r="A128" s="4" t="s">
        <v>179</v>
      </c>
      <c r="B128" s="145">
        <v>203.75</v>
      </c>
      <c r="C128" s="146"/>
      <c r="D128" s="147">
        <v>45839</v>
      </c>
      <c r="E128" s="148"/>
      <c r="F128" s="74"/>
      <c r="G128" s="75"/>
    </row>
    <row r="129" spans="1:7" x14ac:dyDescent="0.2">
      <c r="A129" s="4" t="s">
        <v>180</v>
      </c>
      <c r="B129" s="145">
        <v>93</v>
      </c>
      <c r="C129" s="146"/>
      <c r="D129" s="147">
        <v>45870</v>
      </c>
      <c r="E129" s="148"/>
      <c r="F129" s="74"/>
      <c r="G129" s="75"/>
    </row>
    <row r="130" spans="1:7" x14ac:dyDescent="0.2">
      <c r="A130" s="4" t="s">
        <v>181</v>
      </c>
      <c r="B130" s="145">
        <v>350</v>
      </c>
      <c r="C130" s="146"/>
      <c r="D130" s="147">
        <v>45839</v>
      </c>
      <c r="E130" s="148"/>
      <c r="F130" s="74"/>
      <c r="G130" s="75"/>
    </row>
    <row r="131" spans="1:7" x14ac:dyDescent="0.2">
      <c r="A131" s="4" t="s">
        <v>190</v>
      </c>
      <c r="B131" s="145">
        <v>510</v>
      </c>
      <c r="C131" s="146"/>
      <c r="D131" s="147">
        <v>45931</v>
      </c>
      <c r="E131" s="148"/>
      <c r="F131" s="74"/>
      <c r="G131" s="75"/>
    </row>
    <row r="132" spans="1:7" x14ac:dyDescent="0.2">
      <c r="A132" s="4" t="s">
        <v>191</v>
      </c>
      <c r="B132" s="145">
        <v>36</v>
      </c>
      <c r="C132" s="146"/>
      <c r="D132" s="147">
        <v>45931</v>
      </c>
      <c r="E132" s="148"/>
      <c r="F132" s="74"/>
      <c r="G132" s="75"/>
    </row>
    <row r="133" spans="1:7" x14ac:dyDescent="0.2">
      <c r="A133" s="4" t="s">
        <v>201</v>
      </c>
      <c r="B133" s="145">
        <v>2750</v>
      </c>
      <c r="C133" s="146"/>
      <c r="D133" s="147">
        <v>45931</v>
      </c>
      <c r="E133" s="148"/>
      <c r="F133" s="74"/>
      <c r="G133" s="75"/>
    </row>
    <row r="134" spans="1:7" x14ac:dyDescent="0.2">
      <c r="A134" s="4" t="s">
        <v>202</v>
      </c>
      <c r="B134" s="145">
        <v>660.6</v>
      </c>
      <c r="C134" s="146"/>
      <c r="D134" s="147">
        <v>45931</v>
      </c>
      <c r="E134" s="148"/>
      <c r="F134" s="74"/>
      <c r="G134" s="75"/>
    </row>
    <row r="135" spans="1:7" x14ac:dyDescent="0.2">
      <c r="A135" s="4" t="s">
        <v>203</v>
      </c>
      <c r="B135" s="145">
        <v>9379.91</v>
      </c>
      <c r="C135" s="146"/>
      <c r="D135" s="147">
        <v>45931</v>
      </c>
      <c r="E135" s="148"/>
      <c r="F135" s="74"/>
      <c r="G135" s="75"/>
    </row>
    <row r="136" spans="1:7" x14ac:dyDescent="0.2">
      <c r="A136" s="4" t="s">
        <v>192</v>
      </c>
      <c r="B136" s="145">
        <v>386.07</v>
      </c>
      <c r="C136" s="146"/>
      <c r="D136" s="147">
        <v>45962</v>
      </c>
      <c r="E136" s="148"/>
      <c r="F136" s="74"/>
      <c r="G136" s="75"/>
    </row>
    <row r="137" spans="1:7" x14ac:dyDescent="0.2">
      <c r="A137" s="4" t="s">
        <v>193</v>
      </c>
      <c r="B137" s="145">
        <v>800</v>
      </c>
      <c r="C137" s="146"/>
      <c r="D137" s="147">
        <v>45962</v>
      </c>
      <c r="E137" s="148"/>
      <c r="F137" s="74"/>
      <c r="G137" s="75"/>
    </row>
    <row r="138" spans="1:7" x14ac:dyDescent="0.2">
      <c r="A138" s="4" t="s">
        <v>204</v>
      </c>
      <c r="B138" s="145">
        <v>265</v>
      </c>
      <c r="C138" s="146"/>
      <c r="D138" s="147">
        <v>45962</v>
      </c>
      <c r="E138" s="148"/>
      <c r="F138" s="74"/>
      <c r="G138" s="75"/>
    </row>
    <row r="139" spans="1:7" x14ac:dyDescent="0.2">
      <c r="A139" s="4" t="s">
        <v>198</v>
      </c>
      <c r="B139" s="145">
        <v>245</v>
      </c>
      <c r="C139" s="146"/>
      <c r="D139" s="147">
        <v>45992</v>
      </c>
      <c r="E139" s="148"/>
      <c r="F139" s="74"/>
      <c r="G139" s="75"/>
    </row>
    <row r="140" spans="1:7" x14ac:dyDescent="0.2">
      <c r="A140" s="4" t="s">
        <v>199</v>
      </c>
      <c r="B140" s="145">
        <v>505</v>
      </c>
      <c r="C140" s="146"/>
      <c r="D140" s="147">
        <v>45992</v>
      </c>
      <c r="E140" s="148"/>
      <c r="F140" s="74"/>
      <c r="G140" s="75"/>
    </row>
    <row r="141" spans="1:7" x14ac:dyDescent="0.2">
      <c r="A141" s="4" t="s">
        <v>200</v>
      </c>
      <c r="B141" s="145">
        <v>12000</v>
      </c>
      <c r="C141" s="146"/>
      <c r="D141" s="147">
        <v>45992</v>
      </c>
      <c r="E141" s="148"/>
      <c r="F141" s="74"/>
      <c r="G141" s="75"/>
    </row>
    <row r="142" spans="1:7" x14ac:dyDescent="0.2">
      <c r="A142" s="4"/>
      <c r="B142" s="145"/>
      <c r="C142" s="146"/>
      <c r="D142" s="147"/>
      <c r="E142" s="148"/>
      <c r="F142" s="74"/>
      <c r="G142" s="75"/>
    </row>
    <row r="143" spans="1:7" x14ac:dyDescent="0.2">
      <c r="A143" s="4"/>
      <c r="B143" s="145"/>
      <c r="C143" s="146"/>
      <c r="D143" s="147"/>
      <c r="E143" s="148"/>
      <c r="F143" s="74"/>
      <c r="G143" s="75"/>
    </row>
    <row r="144" spans="1:7" x14ac:dyDescent="0.2">
      <c r="A144" s="4"/>
      <c r="B144" s="145"/>
      <c r="C144" s="146"/>
      <c r="D144" s="147"/>
      <c r="E144" s="148"/>
      <c r="F144" s="74"/>
      <c r="G144" s="75"/>
    </row>
    <row r="145" spans="1:7" x14ac:dyDescent="0.2">
      <c r="A145" s="4"/>
      <c r="B145" s="145"/>
      <c r="C145" s="146"/>
      <c r="D145" s="147"/>
      <c r="E145" s="148"/>
      <c r="F145" s="74"/>
      <c r="G145" s="75"/>
    </row>
    <row r="146" spans="1:7" x14ac:dyDescent="0.2">
      <c r="A146" s="4"/>
      <c r="B146" s="145"/>
      <c r="C146" s="146"/>
      <c r="D146" s="147"/>
      <c r="E146" s="148"/>
      <c r="F146" s="220">
        <f>SUM(B120:C146)</f>
        <v>38648.86</v>
      </c>
      <c r="G146" s="227"/>
    </row>
    <row r="147" spans="1:7" ht="17" thickBot="1" x14ac:dyDescent="0.25">
      <c r="A147" s="68" t="s">
        <v>87</v>
      </c>
      <c r="B147" s="223">
        <f>SUM(B74:C146)</f>
        <v>126809.89000000001</v>
      </c>
      <c r="C147" s="223"/>
      <c r="D147" s="221"/>
      <c r="E147" s="222"/>
      <c r="F147" s="219"/>
      <c r="G147" s="226"/>
    </row>
    <row r="148" spans="1:7" x14ac:dyDescent="0.2">
      <c r="B148" s="225"/>
      <c r="C148" s="225"/>
      <c r="D148" s="224"/>
      <c r="E148" s="224"/>
    </row>
    <row r="149" spans="1:7" x14ac:dyDescent="0.2">
      <c r="B149" s="144"/>
      <c r="C149" s="144"/>
    </row>
    <row r="150" spans="1:7" x14ac:dyDescent="0.2">
      <c r="A150" s="51" t="s">
        <v>130</v>
      </c>
      <c r="B150" s="152">
        <f>B17-B46-B147-B69</f>
        <v>151895.05999999994</v>
      </c>
      <c r="C150" s="152"/>
    </row>
  </sheetData>
  <mergeCells count="302">
    <mergeCell ref="F147:G147"/>
    <mergeCell ref="F146:G146"/>
    <mergeCell ref="B139:C139"/>
    <mergeCell ref="D139:E139"/>
    <mergeCell ref="B140:C140"/>
    <mergeCell ref="B141:C141"/>
    <mergeCell ref="B142:C142"/>
    <mergeCell ref="D140:E140"/>
    <mergeCell ref="D141:E141"/>
    <mergeCell ref="D142:E142"/>
    <mergeCell ref="B131:C131"/>
    <mergeCell ref="B132:C132"/>
    <mergeCell ref="B136:C136"/>
    <mergeCell ref="B137:C137"/>
    <mergeCell ref="B143:C143"/>
    <mergeCell ref="B144:C144"/>
    <mergeCell ref="B145:C145"/>
    <mergeCell ref="D131:E131"/>
    <mergeCell ref="D132:E132"/>
    <mergeCell ref="D136:E136"/>
    <mergeCell ref="D137:E137"/>
    <mergeCell ref="D143:E143"/>
    <mergeCell ref="D144:E144"/>
    <mergeCell ref="D145:E145"/>
    <mergeCell ref="B133:C133"/>
    <mergeCell ref="D133:E133"/>
    <mergeCell ref="B134:C134"/>
    <mergeCell ref="B135:C135"/>
    <mergeCell ref="D134:E134"/>
    <mergeCell ref="D135:E135"/>
    <mergeCell ref="B138:C138"/>
    <mergeCell ref="D138:E138"/>
    <mergeCell ref="B130:C130"/>
    <mergeCell ref="D130:E130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B3:C4"/>
    <mergeCell ref="B5:C6"/>
    <mergeCell ref="D3:E4"/>
    <mergeCell ref="D5:E6"/>
    <mergeCell ref="B7:C7"/>
    <mergeCell ref="D7:E7"/>
    <mergeCell ref="B11:C11"/>
    <mergeCell ref="B12:C12"/>
    <mergeCell ref="D11:E12"/>
    <mergeCell ref="B13:C13"/>
    <mergeCell ref="D13:E13"/>
    <mergeCell ref="B8:C8"/>
    <mergeCell ref="D8:E8"/>
    <mergeCell ref="B9:C9"/>
    <mergeCell ref="D9:E9"/>
    <mergeCell ref="B10:C10"/>
    <mergeCell ref="D10:E10"/>
    <mergeCell ref="B17:C17"/>
    <mergeCell ref="B15:C15"/>
    <mergeCell ref="D15:E15"/>
    <mergeCell ref="B14:C14"/>
    <mergeCell ref="D14:E14"/>
    <mergeCell ref="B20:C20"/>
    <mergeCell ref="B21:C21"/>
    <mergeCell ref="B22:C22"/>
    <mergeCell ref="B24:C24"/>
    <mergeCell ref="D34:E34"/>
    <mergeCell ref="B32:C32"/>
    <mergeCell ref="B33:C33"/>
    <mergeCell ref="B34:C34"/>
    <mergeCell ref="B35:C35"/>
    <mergeCell ref="D22:E22"/>
    <mergeCell ref="D24:E24"/>
    <mergeCell ref="D25:E25"/>
    <mergeCell ref="D27:E27"/>
    <mergeCell ref="D28:E28"/>
    <mergeCell ref="B25:C25"/>
    <mergeCell ref="B27:C27"/>
    <mergeCell ref="B28:C28"/>
    <mergeCell ref="B29:C29"/>
    <mergeCell ref="B30:C30"/>
    <mergeCell ref="D29:E29"/>
    <mergeCell ref="D30:E30"/>
    <mergeCell ref="D31:E31"/>
    <mergeCell ref="D32:E32"/>
    <mergeCell ref="D33:E33"/>
    <mergeCell ref="B31:C31"/>
    <mergeCell ref="D35:E35"/>
    <mergeCell ref="D36:E36"/>
    <mergeCell ref="I50:J50"/>
    <mergeCell ref="K50:L50"/>
    <mergeCell ref="K51:L51"/>
    <mergeCell ref="K52:L52"/>
    <mergeCell ref="B50:C50"/>
    <mergeCell ref="B51:C51"/>
    <mergeCell ref="B47:C47"/>
    <mergeCell ref="B48:C48"/>
    <mergeCell ref="D51:E51"/>
    <mergeCell ref="B52:C52"/>
    <mergeCell ref="D52:E52"/>
    <mergeCell ref="B37:C37"/>
    <mergeCell ref="B36:C36"/>
    <mergeCell ref="K55:L55"/>
    <mergeCell ref="K56:L56"/>
    <mergeCell ref="K57:L57"/>
    <mergeCell ref="K59:L59"/>
    <mergeCell ref="I61:J61"/>
    <mergeCell ref="I55:J55"/>
    <mergeCell ref="I56:J56"/>
    <mergeCell ref="I57:J57"/>
    <mergeCell ref="I59:J59"/>
    <mergeCell ref="I54:J54"/>
    <mergeCell ref="K54:L54"/>
    <mergeCell ref="B23:C23"/>
    <mergeCell ref="D23:E23"/>
    <mergeCell ref="F23:G23"/>
    <mergeCell ref="B26:C26"/>
    <mergeCell ref="D26:E26"/>
    <mergeCell ref="F26:G26"/>
    <mergeCell ref="D37:E37"/>
    <mergeCell ref="F37:G37"/>
    <mergeCell ref="B45:C45"/>
    <mergeCell ref="D45:E45"/>
    <mergeCell ref="B46:C46"/>
    <mergeCell ref="D46:E46"/>
    <mergeCell ref="D47:E47"/>
    <mergeCell ref="D48:E48"/>
    <mergeCell ref="K53:L53"/>
    <mergeCell ref="I52:J52"/>
    <mergeCell ref="I53:J53"/>
    <mergeCell ref="I51:J51"/>
    <mergeCell ref="F53:G53"/>
    <mergeCell ref="B54:C54"/>
    <mergeCell ref="D54:E54"/>
    <mergeCell ref="B44:C44"/>
    <mergeCell ref="D44:E44"/>
    <mergeCell ref="B38:C38"/>
    <mergeCell ref="B39:C39"/>
    <mergeCell ref="B40:C40"/>
    <mergeCell ref="B41:C41"/>
    <mergeCell ref="B42:C42"/>
    <mergeCell ref="B43:C43"/>
    <mergeCell ref="D38:E38"/>
    <mergeCell ref="D39:E39"/>
    <mergeCell ref="D40:E40"/>
    <mergeCell ref="D41:E41"/>
    <mergeCell ref="D42:E42"/>
    <mergeCell ref="D43:E43"/>
    <mergeCell ref="D49:E49"/>
    <mergeCell ref="B49:C49"/>
    <mergeCell ref="F42:G42"/>
    <mergeCell ref="F57:G57"/>
    <mergeCell ref="B59:C59"/>
    <mergeCell ref="D59:E59"/>
    <mergeCell ref="B55:C55"/>
    <mergeCell ref="D55:E55"/>
    <mergeCell ref="B56:C56"/>
    <mergeCell ref="D56:E56"/>
    <mergeCell ref="B57:C57"/>
    <mergeCell ref="D57:E57"/>
    <mergeCell ref="B58:C58"/>
    <mergeCell ref="D58:E58"/>
    <mergeCell ref="F64:G64"/>
    <mergeCell ref="B65:C65"/>
    <mergeCell ref="D65:E65"/>
    <mergeCell ref="F65:G65"/>
    <mergeCell ref="B61:C61"/>
    <mergeCell ref="D61:E61"/>
    <mergeCell ref="B62:C62"/>
    <mergeCell ref="D62:E62"/>
    <mergeCell ref="B63:C63"/>
    <mergeCell ref="D63:E63"/>
    <mergeCell ref="B60:C60"/>
    <mergeCell ref="D60:E60"/>
    <mergeCell ref="B68:C68"/>
    <mergeCell ref="D68:E68"/>
    <mergeCell ref="B66:C66"/>
    <mergeCell ref="D66:E66"/>
    <mergeCell ref="B67:C67"/>
    <mergeCell ref="D67:E67"/>
    <mergeCell ref="B64:C64"/>
    <mergeCell ref="D64:E64"/>
    <mergeCell ref="B74:C74"/>
    <mergeCell ref="D74:E74"/>
    <mergeCell ref="B75:C75"/>
    <mergeCell ref="D75:E75"/>
    <mergeCell ref="B76:C76"/>
    <mergeCell ref="D76:E76"/>
    <mergeCell ref="B69:C69"/>
    <mergeCell ref="D69:E69"/>
    <mergeCell ref="B70:C70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86:C86"/>
    <mergeCell ref="D86:E86"/>
    <mergeCell ref="B87:C87"/>
    <mergeCell ref="D87:E87"/>
    <mergeCell ref="B89:C89"/>
    <mergeCell ref="D89:E89"/>
    <mergeCell ref="B83:C83"/>
    <mergeCell ref="D83:E83"/>
    <mergeCell ref="B84:C84"/>
    <mergeCell ref="D84:E84"/>
    <mergeCell ref="B85:C85"/>
    <mergeCell ref="D85:E85"/>
    <mergeCell ref="B88:C88"/>
    <mergeCell ref="D88:E88"/>
    <mergeCell ref="B112:C112"/>
    <mergeCell ref="D112:E112"/>
    <mergeCell ref="B93:C93"/>
    <mergeCell ref="D93:E93"/>
    <mergeCell ref="B94:C94"/>
    <mergeCell ref="D94:E94"/>
    <mergeCell ref="F94:G94"/>
    <mergeCell ref="B90:C90"/>
    <mergeCell ref="D90:E90"/>
    <mergeCell ref="B91:C91"/>
    <mergeCell ref="D91:E91"/>
    <mergeCell ref="B92:C92"/>
    <mergeCell ref="D92:E92"/>
    <mergeCell ref="B105:C105"/>
    <mergeCell ref="D105:E105"/>
    <mergeCell ref="B106:C106"/>
    <mergeCell ref="B107:C107"/>
    <mergeCell ref="B108:C108"/>
    <mergeCell ref="B109:C109"/>
    <mergeCell ref="D106:E106"/>
    <mergeCell ref="D107:E107"/>
    <mergeCell ref="D108:E108"/>
    <mergeCell ref="D109:E109"/>
    <mergeCell ref="F119:G119"/>
    <mergeCell ref="B150:C150"/>
    <mergeCell ref="D100:E100"/>
    <mergeCell ref="D101:E101"/>
    <mergeCell ref="D102:E102"/>
    <mergeCell ref="D103:E103"/>
    <mergeCell ref="D104:E104"/>
    <mergeCell ref="B100:C100"/>
    <mergeCell ref="B101:C101"/>
    <mergeCell ref="B102:C102"/>
    <mergeCell ref="B103:C103"/>
    <mergeCell ref="B104:C104"/>
    <mergeCell ref="B148:C148"/>
    <mergeCell ref="D148:E148"/>
    <mergeCell ref="B149:C149"/>
    <mergeCell ref="B119:C119"/>
    <mergeCell ref="D119:E119"/>
    <mergeCell ref="B146:C146"/>
    <mergeCell ref="D146:E146"/>
    <mergeCell ref="B147:C147"/>
    <mergeCell ref="D147:E147"/>
    <mergeCell ref="B110:C110"/>
    <mergeCell ref="D110:E110"/>
    <mergeCell ref="B111:C111"/>
    <mergeCell ref="F67:G67"/>
    <mergeCell ref="B113:C113"/>
    <mergeCell ref="B114:C114"/>
    <mergeCell ref="B115:C115"/>
    <mergeCell ref="B116:C116"/>
    <mergeCell ref="B117:C117"/>
    <mergeCell ref="B118:C118"/>
    <mergeCell ref="D113:E113"/>
    <mergeCell ref="D114:E114"/>
    <mergeCell ref="D115:E115"/>
    <mergeCell ref="D116:E116"/>
    <mergeCell ref="D117:E117"/>
    <mergeCell ref="D118:E118"/>
    <mergeCell ref="B95:C95"/>
    <mergeCell ref="D95:E95"/>
    <mergeCell ref="B96:C96"/>
    <mergeCell ref="B97:C97"/>
    <mergeCell ref="B98:C98"/>
    <mergeCell ref="B99:C99"/>
    <mergeCell ref="D96:E96"/>
    <mergeCell ref="D97:E97"/>
    <mergeCell ref="D98:E98"/>
    <mergeCell ref="D99:E99"/>
    <mergeCell ref="D111:E111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4B80-ED71-A845-B5C5-4D69A5B8ED7D}">
  <dimension ref="A1:J47"/>
  <sheetViews>
    <sheetView workbookViewId="0">
      <selection activeCell="K10" sqref="K10"/>
    </sheetView>
  </sheetViews>
  <sheetFormatPr baseColWidth="10" defaultRowHeight="16" x14ac:dyDescent="0.2"/>
  <cols>
    <col min="3" max="3" width="12.5" customWidth="1"/>
    <col min="10" max="10" width="11.6640625" bestFit="1" customWidth="1"/>
  </cols>
  <sheetData>
    <row r="1" spans="1:10" x14ac:dyDescent="0.2">
      <c r="A1" s="206" t="s">
        <v>154</v>
      </c>
      <c r="B1" s="206"/>
      <c r="C1" s="206"/>
      <c r="D1" s="206"/>
      <c r="E1" s="206"/>
      <c r="F1" s="206"/>
      <c r="G1" s="206"/>
      <c r="H1" s="206"/>
      <c r="I1" s="206"/>
    </row>
    <row r="3" spans="1:10" x14ac:dyDescent="0.2">
      <c r="A3" s="206" t="s">
        <v>155</v>
      </c>
      <c r="B3" s="206"/>
      <c r="C3" s="206"/>
      <c r="D3" s="206"/>
      <c r="E3" s="206"/>
      <c r="F3" s="206"/>
      <c r="G3" s="206"/>
      <c r="H3" s="24">
        <v>310369</v>
      </c>
    </row>
    <row r="6" spans="1:10" x14ac:dyDescent="0.2">
      <c r="A6" s="206" t="s">
        <v>72</v>
      </c>
      <c r="B6" s="206"/>
      <c r="C6" s="206"/>
      <c r="D6" s="206"/>
      <c r="E6" s="206"/>
      <c r="F6" s="206"/>
      <c r="G6" s="206"/>
      <c r="H6" s="206"/>
    </row>
    <row r="7" spans="1:10" x14ac:dyDescent="0.2">
      <c r="B7" s="153"/>
      <c r="C7" s="153"/>
      <c r="D7" s="153"/>
      <c r="E7" s="153"/>
      <c r="F7" s="153"/>
      <c r="G7" s="153"/>
      <c r="H7" s="153"/>
    </row>
    <row r="8" spans="1:10" x14ac:dyDescent="0.2">
      <c r="A8" s="212" t="s">
        <v>164</v>
      </c>
      <c r="B8" s="212" t="s">
        <v>156</v>
      </c>
      <c r="C8" s="212"/>
      <c r="D8" s="212" t="s">
        <v>157</v>
      </c>
      <c r="E8" s="212"/>
      <c r="F8" s="212"/>
      <c r="G8" s="212"/>
      <c r="H8" s="9">
        <v>650</v>
      </c>
    </row>
    <row r="9" spans="1:10" x14ac:dyDescent="0.2">
      <c r="A9" s="212" t="s">
        <v>165</v>
      </c>
      <c r="B9" s="213" t="s">
        <v>156</v>
      </c>
      <c r="C9" s="213"/>
      <c r="D9" s="213" t="s">
        <v>158</v>
      </c>
      <c r="E9" s="213"/>
      <c r="F9" s="213"/>
      <c r="G9" s="213"/>
      <c r="H9" s="214">
        <v>3171.84</v>
      </c>
      <c r="I9" s="25"/>
    </row>
    <row r="10" spans="1:10" ht="32" customHeight="1" x14ac:dyDescent="0.2">
      <c r="A10" s="215" t="s">
        <v>165</v>
      </c>
      <c r="B10" s="216" t="s">
        <v>156</v>
      </c>
      <c r="C10" s="216"/>
      <c r="D10" s="217" t="s">
        <v>159</v>
      </c>
      <c r="E10" s="216"/>
      <c r="F10" s="216"/>
      <c r="G10" s="216"/>
      <c r="H10" s="218">
        <v>11065.6</v>
      </c>
      <c r="I10" s="25"/>
    </row>
    <row r="11" spans="1:10" ht="32" customHeight="1" x14ac:dyDescent="0.2">
      <c r="A11" s="215" t="s">
        <v>165</v>
      </c>
      <c r="B11" s="216" t="s">
        <v>156</v>
      </c>
      <c r="C11" s="216"/>
      <c r="D11" s="217" t="s">
        <v>160</v>
      </c>
      <c r="E11" s="216"/>
      <c r="F11" s="216"/>
      <c r="G11" s="216"/>
      <c r="H11" s="218">
        <v>11592</v>
      </c>
      <c r="I11" s="25"/>
    </row>
    <row r="12" spans="1:10" ht="63" customHeight="1" x14ac:dyDescent="0.2">
      <c r="A12" s="215" t="s">
        <v>165</v>
      </c>
      <c r="B12" s="216" t="s">
        <v>156</v>
      </c>
      <c r="C12" s="216"/>
      <c r="D12" s="217" t="s">
        <v>161</v>
      </c>
      <c r="E12" s="216"/>
      <c r="F12" s="216"/>
      <c r="G12" s="216"/>
      <c r="H12" s="218">
        <v>3024</v>
      </c>
      <c r="I12" s="25"/>
    </row>
    <row r="13" spans="1:10" x14ac:dyDescent="0.2">
      <c r="A13" s="212" t="s">
        <v>166</v>
      </c>
      <c r="B13" s="216" t="s">
        <v>162</v>
      </c>
      <c r="C13" s="216"/>
      <c r="D13" s="217" t="s">
        <v>163</v>
      </c>
      <c r="E13" s="217"/>
      <c r="F13" s="217"/>
      <c r="G13" s="217"/>
      <c r="H13" s="214">
        <v>2947</v>
      </c>
      <c r="I13" s="25">
        <f>SUM(H8:H13)</f>
        <v>32450.440000000002</v>
      </c>
      <c r="J13" s="24"/>
    </row>
    <row r="14" spans="1:10" x14ac:dyDescent="0.2">
      <c r="A14" s="4"/>
      <c r="B14" s="208"/>
      <c r="C14" s="208"/>
      <c r="D14" s="207"/>
      <c r="E14" s="207"/>
      <c r="F14" s="207"/>
      <c r="G14" s="207"/>
      <c r="H14" s="84"/>
      <c r="I14" s="25"/>
      <c r="J14" s="24"/>
    </row>
    <row r="15" spans="1:10" x14ac:dyDescent="0.2">
      <c r="A15" s="4" t="s">
        <v>182</v>
      </c>
      <c r="B15" s="208" t="s">
        <v>162</v>
      </c>
      <c r="C15" s="208"/>
      <c r="D15" s="207" t="s">
        <v>163</v>
      </c>
      <c r="E15" s="207"/>
      <c r="F15" s="207"/>
      <c r="G15" s="207"/>
      <c r="H15" s="84">
        <v>720</v>
      </c>
      <c r="I15" s="25"/>
      <c r="J15" s="24"/>
    </row>
    <row r="16" spans="1:10" x14ac:dyDescent="0.2">
      <c r="A16" s="4" t="s">
        <v>183</v>
      </c>
      <c r="B16" s="208" t="s">
        <v>162</v>
      </c>
      <c r="C16" s="208"/>
      <c r="D16" s="207" t="s">
        <v>163</v>
      </c>
      <c r="E16" s="207"/>
      <c r="F16" s="207"/>
      <c r="G16" s="207"/>
      <c r="H16" s="84">
        <v>1800</v>
      </c>
      <c r="I16" s="25"/>
      <c r="J16" s="24"/>
    </row>
    <row r="17" spans="1:10" x14ac:dyDescent="0.2">
      <c r="A17" s="4" t="s">
        <v>183</v>
      </c>
      <c r="B17" s="208" t="s">
        <v>162</v>
      </c>
      <c r="C17" s="208"/>
      <c r="D17" s="207" t="s">
        <v>184</v>
      </c>
      <c r="E17" s="207"/>
      <c r="F17" s="207"/>
      <c r="G17" s="207"/>
      <c r="H17" s="84">
        <v>7</v>
      </c>
      <c r="I17" s="25"/>
      <c r="J17" s="24"/>
    </row>
    <row r="18" spans="1:10" x14ac:dyDescent="0.2">
      <c r="A18" s="4" t="s">
        <v>188</v>
      </c>
      <c r="B18" s="208" t="s">
        <v>156</v>
      </c>
      <c r="C18" s="208"/>
      <c r="D18" s="207" t="s">
        <v>189</v>
      </c>
      <c r="E18" s="207"/>
      <c r="F18" s="207"/>
      <c r="G18" s="207"/>
      <c r="H18" s="84">
        <v>4850</v>
      </c>
      <c r="I18" s="25">
        <f>SUM(H15:H18)</f>
        <v>7377</v>
      </c>
      <c r="J18" s="24"/>
    </row>
    <row r="19" spans="1:10" x14ac:dyDescent="0.2">
      <c r="A19" s="4"/>
      <c r="B19" s="208"/>
      <c r="C19" s="208"/>
      <c r="D19" s="207"/>
      <c r="E19" s="207"/>
      <c r="F19" s="207"/>
      <c r="G19" s="207"/>
      <c r="H19" s="84"/>
      <c r="I19" s="25"/>
      <c r="J19" s="24"/>
    </row>
    <row r="20" spans="1:10" x14ac:dyDescent="0.2">
      <c r="B20" s="210"/>
      <c r="C20" s="210"/>
      <c r="D20" s="211"/>
      <c r="E20" s="211"/>
      <c r="F20" s="211"/>
      <c r="G20" s="211"/>
      <c r="H20" s="24"/>
      <c r="I20" s="25"/>
      <c r="J20" s="24"/>
    </row>
    <row r="21" spans="1:10" x14ac:dyDescent="0.2">
      <c r="B21" s="206"/>
      <c r="C21" s="206"/>
      <c r="D21" s="206"/>
      <c r="E21" s="206"/>
      <c r="F21" s="206"/>
      <c r="G21" s="206"/>
      <c r="I21" s="25"/>
    </row>
    <row r="22" spans="1:10" x14ac:dyDescent="0.2">
      <c r="A22" s="209" t="s">
        <v>167</v>
      </c>
      <c r="B22" s="209"/>
      <c r="C22" s="209"/>
      <c r="D22" s="209"/>
      <c r="E22" s="209"/>
      <c r="F22" s="209"/>
      <c r="G22" s="209"/>
      <c r="H22" s="209"/>
      <c r="I22" s="28">
        <f>SUM(H3-I13)</f>
        <v>277918.56</v>
      </c>
    </row>
    <row r="23" spans="1:10" x14ac:dyDescent="0.2">
      <c r="B23" s="206"/>
      <c r="C23" s="206"/>
      <c r="D23" s="206"/>
      <c r="E23" s="206"/>
      <c r="F23" s="206"/>
      <c r="G23" s="206"/>
      <c r="I23" s="25"/>
    </row>
    <row r="24" spans="1:10" x14ac:dyDescent="0.2">
      <c r="B24" s="206"/>
      <c r="C24" s="206"/>
      <c r="D24" s="206"/>
      <c r="E24" s="206"/>
      <c r="F24" s="206"/>
      <c r="G24" s="206"/>
      <c r="I24" s="25"/>
    </row>
    <row r="25" spans="1:10" x14ac:dyDescent="0.2">
      <c r="B25" s="206"/>
      <c r="C25" s="206"/>
      <c r="D25" s="206"/>
      <c r="E25" s="206"/>
      <c r="F25" s="206"/>
      <c r="G25" s="206"/>
      <c r="I25" s="25"/>
    </row>
    <row r="26" spans="1:10" x14ac:dyDescent="0.2">
      <c r="B26" s="206"/>
      <c r="C26" s="206"/>
      <c r="D26" s="206"/>
      <c r="E26" s="206"/>
      <c r="F26" s="206"/>
      <c r="G26" s="206"/>
      <c r="I26" s="25"/>
    </row>
    <row r="27" spans="1:10" x14ac:dyDescent="0.2">
      <c r="B27" s="206"/>
      <c r="C27" s="206"/>
      <c r="D27" s="206"/>
      <c r="E27" s="206"/>
      <c r="F27" s="206"/>
      <c r="G27" s="206"/>
      <c r="I27" s="25"/>
    </row>
    <row r="28" spans="1:10" x14ac:dyDescent="0.2">
      <c r="B28" s="206"/>
      <c r="C28" s="206"/>
      <c r="D28" s="206"/>
      <c r="E28" s="206"/>
      <c r="F28" s="206"/>
      <c r="G28" s="206"/>
      <c r="I28" s="25"/>
    </row>
    <row r="29" spans="1:10" x14ac:dyDescent="0.2">
      <c r="B29" s="206"/>
      <c r="C29" s="206"/>
      <c r="D29" s="206"/>
      <c r="E29" s="206"/>
      <c r="F29" s="206"/>
      <c r="G29" s="206"/>
      <c r="I29" s="25"/>
    </row>
    <row r="30" spans="1:10" x14ac:dyDescent="0.2">
      <c r="B30" s="206"/>
      <c r="C30" s="206"/>
      <c r="D30" s="206"/>
      <c r="E30" s="206"/>
      <c r="F30" s="206"/>
      <c r="G30" s="206"/>
      <c r="I30" s="25"/>
    </row>
    <row r="31" spans="1:10" x14ac:dyDescent="0.2">
      <c r="B31" s="206"/>
      <c r="C31" s="206"/>
      <c r="D31" s="206"/>
      <c r="E31" s="206"/>
      <c r="F31" s="206"/>
      <c r="G31" s="206"/>
      <c r="I31" s="25"/>
    </row>
    <row r="32" spans="1:10" x14ac:dyDescent="0.2">
      <c r="B32" s="206"/>
      <c r="C32" s="206"/>
      <c r="D32" s="206"/>
      <c r="E32" s="206"/>
      <c r="F32" s="206"/>
      <c r="G32" s="206"/>
      <c r="I32" s="25"/>
      <c r="J32" s="24"/>
    </row>
    <row r="33" spans="2:10" x14ac:dyDescent="0.2">
      <c r="B33" s="206"/>
      <c r="C33" s="206"/>
      <c r="D33" s="206"/>
      <c r="E33" s="206"/>
      <c r="F33" s="206"/>
      <c r="G33" s="206"/>
      <c r="I33" s="25"/>
    </row>
    <row r="34" spans="2:10" x14ac:dyDescent="0.2">
      <c r="B34" s="206"/>
      <c r="C34" s="206"/>
      <c r="D34" s="206"/>
      <c r="E34" s="206"/>
      <c r="F34" s="206"/>
      <c r="G34" s="206"/>
      <c r="I34" s="25"/>
    </row>
    <row r="35" spans="2:10" x14ac:dyDescent="0.2">
      <c r="B35" s="206"/>
      <c r="C35" s="206"/>
      <c r="D35" s="206"/>
      <c r="E35" s="206"/>
      <c r="F35" s="206"/>
      <c r="G35" s="206"/>
      <c r="I35" s="25"/>
    </row>
    <row r="36" spans="2:10" x14ac:dyDescent="0.2">
      <c r="B36" s="206"/>
      <c r="C36" s="206"/>
      <c r="D36" s="206"/>
      <c r="E36" s="206"/>
      <c r="F36" s="206"/>
      <c r="G36" s="206"/>
      <c r="I36" s="25"/>
      <c r="J36" s="24"/>
    </row>
    <row r="37" spans="2:10" x14ac:dyDescent="0.2">
      <c r="B37" s="206"/>
      <c r="C37" s="206"/>
      <c r="D37" s="206"/>
      <c r="E37" s="206"/>
      <c r="F37" s="206"/>
      <c r="G37" s="206"/>
      <c r="I37" s="25"/>
    </row>
    <row r="38" spans="2:10" x14ac:dyDescent="0.2">
      <c r="B38" s="206"/>
      <c r="C38" s="206"/>
      <c r="D38" s="206"/>
      <c r="E38" s="206"/>
      <c r="F38" s="206"/>
      <c r="G38" s="206"/>
      <c r="I38" s="25"/>
    </row>
    <row r="39" spans="2:10" x14ac:dyDescent="0.2">
      <c r="B39" s="206"/>
      <c r="C39" s="206"/>
      <c r="D39" s="206"/>
      <c r="E39" s="206"/>
      <c r="F39" s="206"/>
      <c r="G39" s="206"/>
      <c r="I39" s="25"/>
    </row>
    <row r="40" spans="2:10" x14ac:dyDescent="0.2">
      <c r="B40" s="206"/>
      <c r="C40" s="206"/>
      <c r="D40" s="206"/>
      <c r="E40" s="206"/>
      <c r="F40" s="206"/>
      <c r="G40" s="206"/>
      <c r="I40" s="25"/>
    </row>
    <row r="41" spans="2:10" x14ac:dyDescent="0.2">
      <c r="I41" s="25"/>
    </row>
    <row r="42" spans="2:10" x14ac:dyDescent="0.2">
      <c r="I42" s="25"/>
    </row>
    <row r="43" spans="2:10" x14ac:dyDescent="0.2">
      <c r="I43" s="25"/>
    </row>
    <row r="44" spans="2:10" x14ac:dyDescent="0.2">
      <c r="I44" s="25"/>
    </row>
    <row r="45" spans="2:10" x14ac:dyDescent="0.2">
      <c r="I45" s="25"/>
    </row>
    <row r="46" spans="2:10" x14ac:dyDescent="0.2">
      <c r="I46" s="25"/>
    </row>
    <row r="47" spans="2:10" x14ac:dyDescent="0.2">
      <c r="I47" s="25"/>
    </row>
  </sheetData>
  <mergeCells count="67">
    <mergeCell ref="B20:C20"/>
    <mergeCell ref="D20:G20"/>
    <mergeCell ref="B14:C14"/>
    <mergeCell ref="B15:C15"/>
    <mergeCell ref="B16:C16"/>
    <mergeCell ref="B17:C17"/>
    <mergeCell ref="B18:C18"/>
    <mergeCell ref="B19:C19"/>
    <mergeCell ref="D14:G14"/>
    <mergeCell ref="D15:G15"/>
    <mergeCell ref="D16:G16"/>
    <mergeCell ref="D17:G17"/>
    <mergeCell ref="D18:G18"/>
    <mergeCell ref="D19:G19"/>
    <mergeCell ref="A1:I1"/>
    <mergeCell ref="A3:G3"/>
    <mergeCell ref="A22:H22"/>
    <mergeCell ref="D38:G38"/>
    <mergeCell ref="D39:G39"/>
    <mergeCell ref="B39:C39"/>
    <mergeCell ref="B9:C9"/>
    <mergeCell ref="D9:G9"/>
    <mergeCell ref="B13:C13"/>
    <mergeCell ref="B34:C34"/>
    <mergeCell ref="B35:C35"/>
    <mergeCell ref="B36:C36"/>
    <mergeCell ref="B37:C37"/>
    <mergeCell ref="B32:C32"/>
    <mergeCell ref="B33:C33"/>
    <mergeCell ref="D30:G30"/>
    <mergeCell ref="D40:G40"/>
    <mergeCell ref="B7:H7"/>
    <mergeCell ref="A6:H6"/>
    <mergeCell ref="D32:G32"/>
    <mergeCell ref="D33:G33"/>
    <mergeCell ref="D34:G34"/>
    <mergeCell ref="D35:G35"/>
    <mergeCell ref="D36:G36"/>
    <mergeCell ref="D37:G37"/>
    <mergeCell ref="D24:G24"/>
    <mergeCell ref="D25:G25"/>
    <mergeCell ref="D26:G26"/>
    <mergeCell ref="D27:G27"/>
    <mergeCell ref="D28:G28"/>
    <mergeCell ref="D29:G29"/>
    <mergeCell ref="B38:C38"/>
    <mergeCell ref="B40:C40"/>
    <mergeCell ref="D10:G10"/>
    <mergeCell ref="D11:G11"/>
    <mergeCell ref="D12:G12"/>
    <mergeCell ref="D13:G13"/>
    <mergeCell ref="D21:G21"/>
    <mergeCell ref="D23:G23"/>
    <mergeCell ref="B26:C26"/>
    <mergeCell ref="B27:C27"/>
    <mergeCell ref="B28:C28"/>
    <mergeCell ref="B29:C29"/>
    <mergeCell ref="B30:C30"/>
    <mergeCell ref="B31:C31"/>
    <mergeCell ref="B10:C10"/>
    <mergeCell ref="B11:C11"/>
    <mergeCell ref="B12:C12"/>
    <mergeCell ref="D31:G31"/>
    <mergeCell ref="B23:C23"/>
    <mergeCell ref="B24:C24"/>
    <mergeCell ref="B25:C25"/>
    <mergeCell ref="B21:C21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CIL</vt:lpstr>
      <vt:lpstr>Greenway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cp:lastPrinted>2026-01-06T11:30:50Z</cp:lastPrinted>
  <dcterms:created xsi:type="dcterms:W3CDTF">2023-10-24T12:10:37Z</dcterms:created>
  <dcterms:modified xsi:type="dcterms:W3CDTF">2026-01-08T09:49:49Z</dcterms:modified>
  <cp:category/>
  <cp:contentStatus/>
</cp:coreProperties>
</file>